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ppf.local\PPFRoot\UserData\webbl\My Documents\Valuation guidance\"/>
    </mc:Choice>
  </mc:AlternateContent>
  <xr:revisionPtr revIDLastSave="0" documentId="8_{EDEE7253-8F43-4A89-B305-B3060B9EF2A3}" xr6:coauthVersionLast="47" xr6:coauthVersionMax="47" xr10:uidLastSave="{00000000-0000-0000-0000-000000000000}"/>
  <bookViews>
    <workbookView xWindow="-110" yWindow="-110" windowWidth="19420" windowHeight="10420" tabRatio="446" xr2:uid="{00000000-000D-0000-FFFF-FFFF00000000}"/>
  </bookViews>
  <sheets>
    <sheet name="DATA - other" sheetId="4" r:id="rId1"/>
    <sheet name="DATA - Pensioners" sheetId="2" r:id="rId2"/>
    <sheet name="DATA - Non Pensioners" sheetId="1" r:id="rId3"/>
    <sheet name="DATA - Insured pens (asset)" sheetId="11" r:id="rId4"/>
  </sheets>
  <definedNames>
    <definedName name="Age" localSheetId="2">'DATA - Non Pensioners'!$E$10:$E$54</definedName>
    <definedName name="Age" localSheetId="1">'DATA - Pensioners'!$D$10:$D$54</definedName>
    <definedName name="Asset" localSheetId="3">'DATA - Insured pens (asset)'!$M$11:$M$55</definedName>
    <definedName name="AssetAdjustments" localSheetId="0">'DATA - other'!$C$26:$C$32</definedName>
    <definedName name="AssetValue_Accounts" localSheetId="0">'DATA - other'!$C$25</definedName>
    <definedName name="AssetValue_Report" localSheetId="0">'DATA - other'!$C$33</definedName>
    <definedName name="Assumption" localSheetId="3">'DATA - Insured pens (asset)'!$I$11:$I$55</definedName>
    <definedName name="AvAge" localSheetId="3">'DATA - Insured pens (asset)'!$J$11:$J$55</definedName>
    <definedName name="AvAge_9709" localSheetId="2">'DATA - Non Pensioners'!$T$10:$T$54</definedName>
    <definedName name="AvAge_Post09" localSheetId="2">'DATA - Non Pensioners'!$AB$10:$AB$54</definedName>
    <definedName name="AvAge_Pre" localSheetId="2">'DATA - Non Pensioners'!$L$10:$L$54</definedName>
    <definedName name="AvAgePost97" localSheetId="1">'DATA - Pensioners'!$N$10:$N$54</definedName>
    <definedName name="AvAgePre97" localSheetId="1">'DATA - Pensioners'!$H$10:$H$54</definedName>
    <definedName name="blank" localSheetId="0">'DATA - other'!$D$6</definedName>
    <definedName name="Category" localSheetId="3">'DATA - Insured pens (asset)'!$A$11:$A$55</definedName>
    <definedName name="Category" localSheetId="2">'DATA - Non Pensioners'!$A$10:$A$54</definedName>
    <definedName name="Category" localSheetId="1">'DATA - Pensioners'!$A$10:$A$54</definedName>
    <definedName name="Count" localSheetId="3">'DATA - Insured pens (asset)'!$D$11:$D$55</definedName>
    <definedName name="Count_9709" localSheetId="2">'DATA - Non Pensioners'!$O$10:$O$54</definedName>
    <definedName name="Count_Post09" localSheetId="2">'DATA - Non Pensioners'!$W$10:$W$54</definedName>
    <definedName name="Count_Pre" localSheetId="2">'DATA - Non Pensioners'!$G$10:$G$54</definedName>
    <definedName name="CountPost97" localSheetId="1">'DATA - Pensioners'!$K$10:$K$54</definedName>
    <definedName name="CountPre97" localSheetId="1">'DATA - Pensioners'!$E$10:$E$54</definedName>
    <definedName name="Fin_assumptions_curves">'DATA - other'!$C$38:$G$107</definedName>
    <definedName name="GrossDeferredPension_9709" localSheetId="2">'DATA - Non Pensioners'!$P$10:$P$54</definedName>
    <definedName name="GrossDeferredPension_Post09" localSheetId="2">'DATA - Non Pensioners'!$X$10:$X$54</definedName>
    <definedName name="GrossDeferredPension_Pre" localSheetId="2">'DATA - Non Pensioners'!$H$10:$H$54</definedName>
    <definedName name="GrossLumpSum_9709" localSheetId="2">'DATA - Non Pensioners'!$R$10:$R$54</definedName>
    <definedName name="GrossLumpSum_Post09" localSheetId="2">'DATA - Non Pensioners'!$Z$10:$Z$54</definedName>
    <definedName name="GrossLumpSum_Pre" localSheetId="2">'DATA - Non Pensioners'!$J$10:$J$54</definedName>
    <definedName name="GrossPensionPost97" localSheetId="1">'DATA - Pensioners'!$L$10:$L$54</definedName>
    <definedName name="GrossPensionPre97" localSheetId="1">'DATA - Pensioners'!$F$10:$F$54</definedName>
    <definedName name="Increase" localSheetId="3">'DATA - Insured pens (asset)'!$G$11:$G$55</definedName>
    <definedName name="IncreaseType" localSheetId="3">'DATA - Insured pens (asset)'!$F$11:$F$55</definedName>
    <definedName name="isRelevantPartners" localSheetId="0">'DATA - other'!$C$17</definedName>
    <definedName name="Liability_9709" localSheetId="2">'DATA - Non Pensioners'!$V$10:$V$54</definedName>
    <definedName name="Liability_Post09" localSheetId="2">'DATA - Non Pensioners'!$AD$10:$AD$54</definedName>
    <definedName name="Liability_Pre" localSheetId="2">'DATA - Non Pensioners'!$N$10:$N$54</definedName>
    <definedName name="LiabilityPost97" localSheetId="1">'DATA - Pensioners'!$P$10:$P$54</definedName>
    <definedName name="LiabilityPre97" localSheetId="1">'DATA - Pensioners'!$J$10:$J$54</definedName>
    <definedName name="MortalityRating" localSheetId="3">'DATA - Insured pens (asset)'!$L$11:$L$55</definedName>
    <definedName name="MortRating_9709" localSheetId="2">'DATA - Non Pensioners'!$U$10:$U$54</definedName>
    <definedName name="MortRating_Post09" localSheetId="2">'DATA - Non Pensioners'!$AC$10:$AC$54</definedName>
    <definedName name="MortRating_Pre" localSheetId="2">'DATA - Non Pensioners'!$M$10:$M$54</definedName>
    <definedName name="MortRatingPost97" localSheetId="1">'DATA - Pensioners'!$O$10:$O$54</definedName>
    <definedName name="MortRatingPre97" localSheetId="1">'DATA - Pensioners'!$I$10:$I$54</definedName>
    <definedName name="NetDeferredPension_9709" localSheetId="2">'DATA - Non Pensioners'!$Q$10:$Q$54</definedName>
    <definedName name="NetDeferredPension_Post09" localSheetId="2">'DATA - Non Pensioners'!$Y$10:$Y$54</definedName>
    <definedName name="NetDeferredPension_Pre" localSheetId="2">'DATA - Non Pensioners'!$I$10:$I$54</definedName>
    <definedName name="NetLumpSum_9709" localSheetId="2">'DATA - Non Pensioners'!$S$10:$S$54</definedName>
    <definedName name="NetLumpSum_Post09" localSheetId="2">'DATA - Non Pensioners'!$AA$10:$AA$54</definedName>
    <definedName name="NetLumpSum_Pre" localSheetId="2">'DATA - Non Pensioners'!$K$10:$K$54</definedName>
    <definedName name="NetPensionPost97" localSheetId="1">'DATA - Pensioners'!$M$10:$M$54</definedName>
    <definedName name="NetPensionPre97" localSheetId="1">'DATA - Pensioners'!$G$10:$G$54</definedName>
    <definedName name="nonpen_postret_disc_post97" localSheetId="0">'DATA - other'!#REF!</definedName>
    <definedName name="nonpen_postret_disc_pre97" localSheetId="0">'DATA - other'!#REF!</definedName>
    <definedName name="NPA" localSheetId="2">'DATA - Non Pensioners'!$D$10:$D$54</definedName>
    <definedName name="NumActivesFemale" localSheetId="0">'DATA - other'!$D$7</definedName>
    <definedName name="NumActivesMale" localSheetId="0">'DATA - other'!$C$7</definedName>
    <definedName name="NumActivesTotal" localSheetId="0">'DATA - other'!$E$7</definedName>
    <definedName name="NumChildrenFemale" localSheetId="0">'DATA - other'!$D$11</definedName>
    <definedName name="NumChildrenMale" localSheetId="0">'DATA - other'!$C$11</definedName>
    <definedName name="NumChildrenTotal" localSheetId="0">'DATA - other'!$E$11</definedName>
    <definedName name="NumDeferredsFemale" localSheetId="0">'DATA - other'!$D$8</definedName>
    <definedName name="NumDeferredsMale" localSheetId="0">'DATA - other'!$C$8</definedName>
    <definedName name="NumDeferredsTotal" localSheetId="0">'DATA - other'!$E$8</definedName>
    <definedName name="NumDependantsFemale" localSheetId="0">'DATA - other'!$D$10</definedName>
    <definedName name="NumDependantsMale" localSheetId="0">'DATA - other'!$C$10</definedName>
    <definedName name="NumDependantsTotal" localSheetId="0">'DATA - other'!$E$10</definedName>
    <definedName name="NumFemalesTotal" localSheetId="0">'DATA - other'!$D$12</definedName>
    <definedName name="NumMalesTotal" localSheetId="0">'DATA - other'!$C$12</definedName>
    <definedName name="NumPensionersFemale" localSheetId="0">'DATA - other'!$D$9</definedName>
    <definedName name="NumPensionersMale" localSheetId="0">'DATA - other'!$C$9</definedName>
    <definedName name="NumPensionersTotal" localSheetId="0">'DATA - other'!$E$9</definedName>
    <definedName name="Pension" localSheetId="3">'DATA - Insured pens (asset)'!$E$11:$E$55</definedName>
    <definedName name="PensionableEarnings" localSheetId="2">'DATA - Non Pensioners'!$F$10:$F$54</definedName>
    <definedName name="_xlnm.Print_Area" localSheetId="3">'DATA - Insured pens (asset)'!$A$1:$M$59</definedName>
    <definedName name="_xlnm.Print_Area" localSheetId="2">'DATA - Non Pensioners'!$A$1:$AE$58</definedName>
    <definedName name="_xlnm.Print_Area" localSheetId="0">'DATA - other'!$A$1:$P$34</definedName>
    <definedName name="_xlnm.Print_Area" localSheetId="1">'DATA - Pensioners'!$A$1:$Q$59</definedName>
    <definedName name="_xlnm.Print_Titles" localSheetId="2">'DATA - Non Pensioners'!$A:$E</definedName>
    <definedName name="PropMarried_F" localSheetId="0">'DATA - other'!$C$19</definedName>
    <definedName name="PropMarried_M" localSheetId="0">'DATA - other'!$C$18</definedName>
    <definedName name="RPIFloor" localSheetId="3">'DATA - Insured pens (asset)'!$H$11:$H$55</definedName>
    <definedName name="SchemeName" localSheetId="0">'DATA - other'!$C$2</definedName>
    <definedName name="Sex" localSheetId="3">'DATA - Insured pens (asset)'!$C$11:$C$55</definedName>
    <definedName name="Sex" localSheetId="2">'DATA - Non Pensioners'!$C$10:$C$54</definedName>
    <definedName name="Sex" localSheetId="1">'DATA - Pensioners'!$C$10:$C$54</definedName>
    <definedName name="SpouseProportion" localSheetId="3">'DATA - Insured pens (asset)'!$K$11:$K$55</definedName>
    <definedName name="Status" localSheetId="3">'DATA - Insured pens (asset)'!$B$11:$B$55</definedName>
    <definedName name="Status" localSheetId="2">'DATA - Non Pensioners'!$B$10:$B$54</definedName>
    <definedName name="Status" localSheetId="1">'DATA - Pensioners'!$B$10:$B$54</definedName>
    <definedName name="TotalLiabilities" localSheetId="2">'DATA - Non Pensioners'!$AE$10:$AE$54</definedName>
    <definedName name="TotalLiability" localSheetId="1">'DATA - Pensioners'!$Q$10:$Q$54</definedName>
    <definedName name="TotMembers" localSheetId="0">'DATA - other'!$E$12</definedName>
    <definedName name="ValDate" localSheetId="0">'DATA - other'!$C$16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4" l="1"/>
  <c r="M58" i="11"/>
  <c r="E58" i="11"/>
  <c r="D58" i="11"/>
  <c r="AD58" i="1"/>
  <c r="AA58" i="1"/>
  <c r="Z58" i="1"/>
  <c r="Y58" i="1"/>
  <c r="X58" i="1"/>
  <c r="W58" i="1"/>
  <c r="AE58" i="1"/>
  <c r="V58" i="1"/>
  <c r="S58" i="1"/>
  <c r="R58" i="1"/>
  <c r="Q58" i="1"/>
  <c r="P58" i="1"/>
  <c r="O58" i="1"/>
  <c r="N58" i="1"/>
  <c r="K58" i="1"/>
  <c r="J58" i="1"/>
  <c r="I58" i="1"/>
  <c r="H58" i="1"/>
  <c r="G58" i="1"/>
  <c r="Q58" i="2"/>
  <c r="P58" i="2"/>
  <c r="M58" i="2"/>
  <c r="L58" i="2"/>
  <c r="K58" i="2"/>
  <c r="J58" i="2"/>
  <c r="G58" i="2"/>
  <c r="F58" i="2"/>
  <c r="E58" i="2"/>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alcChain>
</file>

<file path=xl/sharedStrings.xml><?xml version="1.0" encoding="utf-8"?>
<sst xmlns="http://schemas.openxmlformats.org/spreadsheetml/2006/main" count="224" uniqueCount="139">
  <si>
    <t>Scheme name</t>
  </si>
  <si>
    <t>Membership summary (count)</t>
  </si>
  <si>
    <t>Status</t>
  </si>
  <si>
    <t>M</t>
  </si>
  <si>
    <t>F</t>
  </si>
  <si>
    <t>Total</t>
  </si>
  <si>
    <t>Active</t>
  </si>
  <si>
    <t>Deferred</t>
  </si>
  <si>
    <t>Pensioner</t>
  </si>
  <si>
    <t>Dependant (not including child dependants)</t>
  </si>
  <si>
    <t>Child dependant</t>
  </si>
  <si>
    <t>Other information</t>
  </si>
  <si>
    <t>Valuation date</t>
  </si>
  <si>
    <t>Provision for surviving pensions for "relevant partners" (wider than just legal spouse or civil partner)?</t>
  </si>
  <si>
    <t>Proportion married - male</t>
  </si>
  <si>
    <t>Proportion married - female</t>
  </si>
  <si>
    <t>Version of Assumptions used</t>
  </si>
  <si>
    <t>Assets - reconciliation between accounts and Section 143 Report</t>
  </si>
  <si>
    <t>Description of adjustment</t>
  </si>
  <si>
    <t>Amount (£)</t>
  </si>
  <si>
    <t>Regulation used to make adjustment</t>
  </si>
  <si>
    <t>Asset value in accounts</t>
  </si>
  <si>
    <t>(n/a)</t>
  </si>
  <si>
    <t>Asset value in Section 143 report</t>
  </si>
  <si>
    <t>Financial assumptions</t>
  </si>
  <si>
    <t>Maturity (years)</t>
  </si>
  <si>
    <t>Non-pensioner adjusted yield</t>
  </si>
  <si>
    <t>Pensioner adjusted yield</t>
  </si>
  <si>
    <t>Adjusted inflation rate</t>
  </si>
  <si>
    <t>LCPI(0,2.5)</t>
  </si>
  <si>
    <t>Volatility</t>
  </si>
  <si>
    <t>Pensioners</t>
  </si>
  <si>
    <t>GUIDE: Split members into categories by pensioner status, sex and age (over/under NPA). For members who have benefits payable at more than one NPA these members should appear in more than one category. Only the pension amount and liability relating to the relevant category NPA should appear on the relevant line.</t>
  </si>
  <si>
    <t>Category factors</t>
  </si>
  <si>
    <r>
      <t xml:space="preserve">Pre 97 benefits </t>
    </r>
    <r>
      <rPr>
        <sz val="10"/>
        <rFont val="Arial"/>
        <family val="2"/>
      </rPr>
      <t>(pension amounts as at relevant date)</t>
    </r>
  </si>
  <si>
    <r>
      <t xml:space="preserve">Post 97 benefits </t>
    </r>
    <r>
      <rPr>
        <sz val="10"/>
        <rFont val="Arial"/>
        <family val="2"/>
      </rPr>
      <t>(pension amounts as at relevant date)</t>
    </r>
  </si>
  <si>
    <t xml:space="preserve">Category number </t>
  </si>
  <si>
    <t xml:space="preserve">Sex </t>
  </si>
  <si>
    <t>Age</t>
  </si>
  <si>
    <t>Count</t>
  </si>
  <si>
    <t xml:space="preserve">Pension </t>
  </si>
  <si>
    <r>
      <t>Pension (after application of cap</t>
    </r>
    <r>
      <rPr>
        <vertAlign val="superscript"/>
        <sz val="10"/>
        <rFont val="Arial"/>
        <family val="2"/>
      </rPr>
      <t>1</t>
    </r>
    <r>
      <rPr>
        <sz val="10"/>
        <rFont val="Arial"/>
      </rPr>
      <t xml:space="preserve"> and 90% - where applicable)</t>
    </r>
  </si>
  <si>
    <t>Average age (weighted by column G)</t>
  </si>
  <si>
    <t>s143 liability (excluding expenses)</t>
  </si>
  <si>
    <t>Average age (weighted by column M)</t>
  </si>
  <si>
    <t>Total s143 liability 
(excluding expenses)</t>
  </si>
  <si>
    <t>1, 2, 3, …</t>
  </si>
  <si>
    <t>pen, dep_adult, or dep_child</t>
  </si>
  <si>
    <t>M or F</t>
  </si>
  <si>
    <t>("over" or "under" NPA)</t>
  </si>
  <si>
    <t>£ p.a.</t>
  </si>
  <si>
    <t>"H", "M", "L" or blank</t>
  </si>
  <si>
    <t>£</t>
  </si>
  <si>
    <t>Category</t>
  </si>
  <si>
    <t>Sex</t>
  </si>
  <si>
    <t>CountPre97</t>
  </si>
  <si>
    <t>GrossPensionPre97</t>
  </si>
  <si>
    <t>NetPensionPre97</t>
  </si>
  <si>
    <t>AvAgePre97</t>
  </si>
  <si>
    <t>MortRatingPre97</t>
  </si>
  <si>
    <t>LiabilityPre97</t>
  </si>
  <si>
    <t>CountPost97</t>
  </si>
  <si>
    <t>GrossPensionPost97</t>
  </si>
  <si>
    <t>NetPensionPost97</t>
  </si>
  <si>
    <t>AvAgePost97</t>
  </si>
  <si>
    <t>MortRatingPost97</t>
  </si>
  <si>
    <t>LiabilityPost97</t>
  </si>
  <si>
    <t>TotalLiability</t>
  </si>
  <si>
    <r>
      <rPr>
        <b/>
        <vertAlign val="superscript"/>
        <sz val="10"/>
        <rFont val="Arial"/>
        <family val="2"/>
      </rPr>
      <t>1</t>
    </r>
    <r>
      <rPr>
        <b/>
        <sz val="10"/>
        <rFont val="Arial"/>
        <family val="2"/>
      </rPr>
      <t xml:space="preserve"> Where applicable, this is the cap at the relevant time based on the member's age at that time.  Where a member has more than one tranche of benefit and the compensation cap is projected to bite, the compensation payable from an earlier tranche or tranches may reduce when a later compensation tranche comes into payment.  For such a member the amount to be entered in the spreadsheet above for “Pension (after application of cap</t>
    </r>
    <r>
      <rPr>
        <b/>
        <vertAlign val="superscript"/>
        <sz val="10"/>
        <rFont val="Arial"/>
        <family val="2"/>
      </rPr>
      <t>1</t>
    </r>
    <r>
      <rPr>
        <b/>
        <sz val="10"/>
        <rFont val="Arial"/>
        <family val="2"/>
      </rPr>
      <t xml:space="preserve">…” for a particular tranche of compensation is the proportion of that compensation which is payable when the last tranche of compensation for that member comes into payment.
</t>
    </r>
    <r>
      <rPr>
        <b/>
        <vertAlign val="superscript"/>
        <sz val="10"/>
        <rFont val="Arial"/>
        <family val="2"/>
      </rPr>
      <t>2</t>
    </r>
    <r>
      <rPr>
        <b/>
        <sz val="10"/>
        <rFont val="Arial"/>
        <family val="2"/>
      </rPr>
      <t xml:space="preserve"> Enter the (first life) mortality table applicable to the membership which comprises the greatest liability within this category. Enter "H" for Heavy, "M" for Medium, "L" for Light. </t>
    </r>
  </si>
  <si>
    <t>TOTALS FOR CHECKING</t>
  </si>
  <si>
    <t>Non Pensioners</t>
  </si>
  <si>
    <t>GUIDE: Split members into categories by status, sex, NPA, and age (over/under NPA). For members who have benefits payable at more than one NPA these members should appear in more than one category. Only the benefit amount and liability relating to the relevant category NPA should appear on the relevant line. "Lump sum in addition" should only be used where a scheme provides for a defined separate lump sum to be paid at retirement, other than as a result of commutation.</t>
  </si>
  <si>
    <r>
      <t xml:space="preserve">Pre 97 benefits </t>
    </r>
    <r>
      <rPr>
        <sz val="10"/>
        <rFont val="Arial"/>
        <family val="2"/>
      </rPr>
      <t>(pension amounts total as at relevant date)</t>
    </r>
  </si>
  <si>
    <r>
      <t xml:space="preserve">97-09 benefits </t>
    </r>
    <r>
      <rPr>
        <sz val="10"/>
        <rFont val="Arial"/>
        <family val="2"/>
      </rPr>
      <t>(pension amounts total as at relevant date)</t>
    </r>
  </si>
  <si>
    <r>
      <t xml:space="preserve">Post 09 benefits </t>
    </r>
    <r>
      <rPr>
        <sz val="10"/>
        <rFont val="Arial"/>
        <family val="2"/>
      </rPr>
      <t>(pension amounts total as at relevant date)</t>
    </r>
  </si>
  <si>
    <t>Normal Pension Age</t>
  </si>
  <si>
    <t>Total annual pensionable earnings (for active categories only)</t>
  </si>
  <si>
    <t xml:space="preserve">Deferred Pension </t>
  </si>
  <si>
    <r>
      <t>Deferred Pension (after application of cap</t>
    </r>
    <r>
      <rPr>
        <vertAlign val="superscript"/>
        <sz val="10"/>
        <rFont val="Arial"/>
        <family val="2"/>
      </rPr>
      <t>1</t>
    </r>
    <r>
      <rPr>
        <sz val="10"/>
        <rFont val="Arial"/>
      </rPr>
      <t xml:space="preserve"> and 90% - where applicable)
</t>
    </r>
  </si>
  <si>
    <t>Lump Sum (where it is given in addition to pension) / Cash Balance Scheme</t>
  </si>
  <si>
    <r>
      <t>Lump Sum / Cash Balance (after application of cap</t>
    </r>
    <r>
      <rPr>
        <vertAlign val="superscript"/>
        <sz val="10"/>
        <rFont val="Arial"/>
        <family val="2"/>
      </rPr>
      <t>1</t>
    </r>
    <r>
      <rPr>
        <sz val="10"/>
        <rFont val="Arial"/>
      </rPr>
      <t xml:space="preserve"> and 90% - where applicable)</t>
    </r>
  </si>
  <si>
    <t>Average age (weighted by column I if pension, column K if lump sum, column N if cash balance)</t>
  </si>
  <si>
    <t>Average age (weighted by column Q if pension, column S if lump sum, column V if cash balance)</t>
  </si>
  <si>
    <t>Average age (weighted by column Y if pension, column AA if lump sum, column AD if cash balance)</t>
  </si>
  <si>
    <t xml:space="preserve">active or deferred                        </t>
  </si>
  <si>
    <t>e.g. 60, 62, 65…</t>
  </si>
  <si>
    <t>over or under NPA</t>
  </si>
  <si>
    <t>NPA</t>
  </si>
  <si>
    <t>PensionableEarnings</t>
  </si>
  <si>
    <t>Count_Pre</t>
  </si>
  <si>
    <t>GrossDeferredPension_Pre</t>
  </si>
  <si>
    <t>NetDeferredPension_Pre</t>
  </si>
  <si>
    <t>GrossLumpSum_Pre</t>
  </si>
  <si>
    <t>NetLumpSum_Pre</t>
  </si>
  <si>
    <t>AvAge_Pre</t>
  </si>
  <si>
    <t>MortRating_Pre</t>
  </si>
  <si>
    <t>Liability_Pre</t>
  </si>
  <si>
    <t>Count_9709</t>
  </si>
  <si>
    <t>GrossDeferredPension_9709</t>
  </si>
  <si>
    <t>NetDeferredPension_9709</t>
  </si>
  <si>
    <t>GrossLumpSum_9709</t>
  </si>
  <si>
    <t>NetLumpSum_9709</t>
  </si>
  <si>
    <t>AvAge_9709</t>
  </si>
  <si>
    <t>MortRating_9709</t>
  </si>
  <si>
    <t>Liability_9709</t>
  </si>
  <si>
    <t>Count_Post09</t>
  </si>
  <si>
    <t>GrossDeferredPension_Post09</t>
  </si>
  <si>
    <t>NetDeferredPension_Post09</t>
  </si>
  <si>
    <t>GrossLumpSum_Post09</t>
  </si>
  <si>
    <t>NetLumpSum_Post09</t>
  </si>
  <si>
    <t>AvAge_Post09</t>
  </si>
  <si>
    <t>MortRating_Post09</t>
  </si>
  <si>
    <t>Liability_Post09</t>
  </si>
  <si>
    <t>TotalLiabilities</t>
  </si>
  <si>
    <t xml:space="preserve">1 This is the cap calculated to apply at the member's own normal pension age (for the relevant tranche of benefit).  This is calculated as the current cap at normal pension age x 1.015^N, where N is the number of cap revaluations between assessment date and normal pension age.  Where a member has more than one tranche of benefit and the compensation cap is projected to bite, the compensation payable from an earlier tranche or tranches may reduce when a later compensation tranche comes into payment.  For such a member the amount to be entered in the spreadsheet above for “Pension (after application of cap*…” for a particular tranche of compensation is the proportion of that compensation which is payable when the last tranche of compensation for that member comes into payment.
2 Enter the (first life) mortality table applicable to the membership which comprises the greatest liability within this category. Enter "H" for Heavy, "M" for Medium, "L" for Light. </t>
  </si>
  <si>
    <t>Insured pensioners</t>
  </si>
  <si>
    <t>GUIDE: The data in this sheet relates to the value of the insurance policy assets held by the scheme in respect of pensioners.  Split members into categories by pensioner status and sex.  For each different type of pension increase a new line should be completed.</t>
  </si>
  <si>
    <r>
      <t xml:space="preserve">Benefits </t>
    </r>
    <r>
      <rPr>
        <sz val="10"/>
        <rFont val="Arial"/>
        <family val="2"/>
      </rPr>
      <t>(pension amounts as at relevant date)</t>
    </r>
  </si>
  <si>
    <t>Type of Increases attached to pension whilst in payment</t>
  </si>
  <si>
    <t>Details of:       Fixed rate of indexation (if type 1), or % of RPI (if type 2), or RPI maximum cap (if type 4 or 6)</t>
  </si>
  <si>
    <t>Details of:             RPI floor (if type 6)</t>
  </si>
  <si>
    <t>Details of: Assumption used for pension increase (must not be blank)</t>
  </si>
  <si>
    <t>Average age (weighted by column L)</t>
  </si>
  <si>
    <t>Average dependant's benefit, as a proportion of member's pension (weighted by column L)</t>
  </si>
  <si>
    <t xml:space="preserve">Total s143 asset </t>
  </si>
  <si>
    <t>1= Fixed percentage                                        2 = % of full RPI indexation                        3 = Full RPI indexation                            4 = RPI indexation up to a maximum,                5 = None                                                                                          6 = RPI indexation with a maximum and minimum</t>
  </si>
  <si>
    <t>%</t>
  </si>
  <si>
    <t>Pension</t>
  </si>
  <si>
    <t>IncreaseType</t>
  </si>
  <si>
    <t>Increase</t>
  </si>
  <si>
    <t>RPIFloor</t>
  </si>
  <si>
    <t>Assumption</t>
  </si>
  <si>
    <t>AvAge</t>
  </si>
  <si>
    <t>SpouseProportion</t>
  </si>
  <si>
    <t>MortalityRating</t>
  </si>
  <si>
    <t>Asset</t>
  </si>
  <si>
    <r>
      <rPr>
        <b/>
        <vertAlign val="superscript"/>
        <sz val="10"/>
        <rFont val="Arial"/>
        <family val="2"/>
      </rPr>
      <t>2</t>
    </r>
    <r>
      <rPr>
        <b/>
        <sz val="10"/>
        <rFont val="Arial"/>
        <family val="2"/>
      </rPr>
      <t xml:space="preserve"> Enter the (first life) mortality table applicable to the membership which comprises the greatest liability within this category. Enter "H" for Heavy, "M" for Medium, "L" for Light. </t>
    </r>
  </si>
  <si>
    <r>
      <t>Appropriate</t>
    </r>
    <r>
      <rPr>
        <vertAlign val="superscript"/>
        <sz val="10"/>
        <rFont val="Arial"/>
        <family val="2"/>
      </rPr>
      <t>2</t>
    </r>
    <r>
      <rPr>
        <sz val="10"/>
        <rFont val="Arial"/>
        <family val="2"/>
      </rPr>
      <t xml:space="preserve"> mortality table (for assumptions guidance version B7/B8/B9/B10) weighted by liability (for B9+, enter first life mortality, leave blank for current dependant categories)</t>
    </r>
  </si>
  <si>
    <r>
      <t>Appropriate</t>
    </r>
    <r>
      <rPr>
        <vertAlign val="superscript"/>
        <sz val="10"/>
        <rFont val="Arial"/>
        <family val="2"/>
      </rPr>
      <t>2</t>
    </r>
    <r>
      <rPr>
        <sz val="10"/>
        <rFont val="Arial"/>
        <family val="2"/>
      </rPr>
      <t xml:space="preserve"> mortality table (for assumptions guidance version B7/B8/B9/B10) weighted by liability (for B9+, this is first life mortality)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</si>
</sst>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8" x14ac:knownFonts="1">
    <font>
      <sz val="10"/>
      <name val="Arial"/>
    </font>
    <font>
      <sz val="10"/>
      <name val="Arial"/>
      <family val="2"/>
    </font>
    <font>
      <b/>
      <sz val="10"/>
      <name val="Arial"/>
      <family val="2"/>
    </font>
    <font>
      <sz val="10"/>
      <name val="Arial"/>
      <family val="2"/>
    </font>
    <font>
      <i/>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55"/>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9"/>
      <name val="Verdana"/>
      <family val="2"/>
    </font>
    <font>
      <b/>
      <vertAlign val="superscript"/>
      <sz val="10"/>
      <name val="Arial"/>
      <family val="2"/>
    </font>
    <font>
      <vertAlign val="superscript"/>
      <sz val="10"/>
      <name val="Arial"/>
      <family val="2"/>
    </font>
  </fonts>
  <fills count="25">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41"/>
      </patternFill>
    </fill>
    <fill>
      <patternFill patternType="solid">
        <fgColor indexed="55"/>
      </patternFill>
    </fill>
    <fill>
      <patternFill patternType="solid">
        <fgColor indexed="14"/>
      </patternFill>
    </fill>
    <fill>
      <patternFill patternType="solid">
        <fgColor indexed="47"/>
      </patternFill>
    </fill>
    <fill>
      <patternFill patternType="solid">
        <fgColor indexed="54"/>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43"/>
      </patternFill>
    </fill>
    <fill>
      <patternFill patternType="solid">
        <fgColor indexed="42"/>
      </patternFill>
    </fill>
    <fill>
      <patternFill patternType="solid">
        <fgColor indexed="22"/>
        <bgColor indexed="64"/>
      </patternFill>
    </fill>
    <fill>
      <patternFill patternType="solid">
        <fgColor indexed="46"/>
      </patternFill>
    </fill>
    <fill>
      <patternFill patternType="solid">
        <fgColor indexed="9"/>
        <bgColor indexed="64"/>
      </patternFill>
    </fill>
    <fill>
      <patternFill patternType="solid">
        <fgColor indexed="46"/>
        <bgColor indexed="64"/>
      </patternFill>
    </fill>
    <fill>
      <patternFill patternType="solid">
        <fgColor indexed="61"/>
        <bgColor indexed="64"/>
      </patternFill>
    </fill>
    <fill>
      <patternFill patternType="solid">
        <fgColor indexed="55"/>
        <bgColor indexed="64"/>
      </patternFill>
    </fill>
    <fill>
      <patternFill patternType="solid">
        <fgColor indexed="65"/>
        <bgColor indexed="64"/>
      </patternFill>
    </fill>
    <fill>
      <patternFill patternType="solid">
        <fgColor indexed="45"/>
        <bgColor indexed="64"/>
      </patternFill>
    </fill>
    <fill>
      <patternFill patternType="solid">
        <fgColor theme="0"/>
        <bgColor indexed="64"/>
      </patternFill>
    </fill>
  </fills>
  <borders count="28">
    <border>
      <left/>
      <right/>
      <top/>
      <bottom/>
      <diagonal/>
    </border>
    <border>
      <left style="thin">
        <color indexed="55"/>
      </left>
      <right style="thin">
        <color indexed="55"/>
      </right>
      <top style="thin">
        <color indexed="55"/>
      </top>
      <bottom style="thin">
        <color indexed="55"/>
      </bottom>
      <diagonal/>
    </border>
    <border>
      <left style="double">
        <color indexed="8"/>
      </left>
      <right style="double">
        <color indexed="8"/>
      </right>
      <top style="double">
        <color indexed="8"/>
      </top>
      <bottom style="double">
        <color indexed="8"/>
      </bottom>
      <diagonal/>
    </border>
    <border>
      <left/>
      <right/>
      <top/>
      <bottom style="thick">
        <color indexed="14"/>
      </bottom>
      <diagonal/>
    </border>
    <border>
      <left/>
      <right/>
      <top/>
      <bottom style="thick">
        <color indexed="55"/>
      </bottom>
      <diagonal/>
    </border>
    <border>
      <left/>
      <right/>
      <top/>
      <bottom style="medium">
        <color indexed="1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thin">
        <color indexed="14"/>
      </top>
      <bottom style="double">
        <color indexed="1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top style="thin">
        <color indexed="64"/>
      </top>
      <bottom/>
      <diagonal/>
    </border>
    <border>
      <left/>
      <right style="thin">
        <color indexed="22"/>
      </right>
      <top style="thin">
        <color indexed="22"/>
      </top>
      <bottom style="thin">
        <color indexed="22"/>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9">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2" fillId="2" borderId="1" applyNumberFormat="0" applyAlignment="0" applyProtection="0"/>
    <xf numFmtId="0" fontId="13" fillId="6" borderId="2" applyNumberFormat="0" applyAlignment="0" applyProtection="0"/>
    <xf numFmtId="0" fontId="14" fillId="0" borderId="0" applyNumberFormat="0" applyFill="0" applyBorder="0" applyAlignment="0" applyProtection="0"/>
    <xf numFmtId="0" fontId="5" fillId="0" borderId="0" applyNumberFormat="0" applyFont="0" applyBorder="0" applyAlignment="0" applyProtection="0"/>
    <xf numFmtId="0" fontId="5" fillId="14" borderId="0" applyNumberFormat="0" applyFont="0" applyBorder="0" applyAlignment="0" applyProtection="0"/>
    <xf numFmtId="0" fontId="15" fillId="15" borderId="0" applyNumberFormat="0" applyBorder="0" applyAlignment="0" applyProtection="0"/>
    <xf numFmtId="0" fontId="5" fillId="2" borderId="0" applyNumberFormat="0" applyFon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5" fillId="15" borderId="0" applyNumberFormat="0" applyFont="0" applyBorder="0" applyAlignment="0" applyProtection="0"/>
    <xf numFmtId="0" fontId="9" fillId="16" borderId="0" applyNumberFormat="0" applyFont="0" applyBorder="0" applyAlignment="0" applyProtection="0"/>
    <xf numFmtId="0" fontId="21" fillId="4" borderId="0" applyNumberFormat="0" applyBorder="0" applyAlignment="0" applyProtection="0"/>
    <xf numFmtId="0" fontId="3" fillId="4" borderId="1" applyNumberFormat="0" applyFont="0" applyAlignment="0" applyProtection="0"/>
    <xf numFmtId="0" fontId="22" fillId="2" borderId="7"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22" fillId="0" borderId="8" applyNumberFormat="0" applyFill="0" applyAlignment="0" applyProtection="0"/>
    <xf numFmtId="0" fontId="5" fillId="17" borderId="0" applyNumberFormat="0" applyFont="0" applyBorder="0" applyAlignment="0" applyProtection="0"/>
    <xf numFmtId="0" fontId="24" fillId="0" borderId="0" applyNumberFormat="0" applyFill="0" applyBorder="0" applyAlignment="0" applyProtection="0"/>
  </cellStyleXfs>
  <cellXfs count="167">
    <xf numFmtId="0" fontId="0" fillId="0" borderId="0" xfId="0"/>
    <xf numFmtId="0" fontId="0" fillId="18" borderId="0" xfId="0" applyFill="1"/>
    <xf numFmtId="0" fontId="0" fillId="18" borderId="0" xfId="0" applyFill="1" applyAlignment="1">
      <alignment vertical="top"/>
    </xf>
    <xf numFmtId="0" fontId="3" fillId="18" borderId="0" xfId="0" applyFont="1" applyFill="1" applyAlignment="1">
      <alignment vertical="top" wrapText="1"/>
    </xf>
    <xf numFmtId="0" fontId="0" fillId="18" borderId="0" xfId="0" applyFill="1" applyAlignment="1">
      <alignment vertical="center"/>
    </xf>
    <xf numFmtId="0" fontId="0" fillId="18" borderId="9" xfId="0" applyFill="1" applyBorder="1" applyAlignment="1">
      <alignment horizontal="center"/>
    </xf>
    <xf numFmtId="0" fontId="4" fillId="18" borderId="0" xfId="0" applyFont="1" applyFill="1" applyAlignment="1">
      <alignment horizontal="centerContinuous" wrapText="1"/>
    </xf>
    <xf numFmtId="0" fontId="4" fillId="18" borderId="10" xfId="0" applyFont="1" applyFill="1" applyBorder="1" applyAlignment="1">
      <alignment horizontal="centerContinuous" wrapText="1"/>
    </xf>
    <xf numFmtId="0" fontId="2" fillId="18" borderId="10" xfId="0" applyFont="1" applyFill="1" applyBorder="1"/>
    <xf numFmtId="0" fontId="2" fillId="19" borderId="11" xfId="0" applyFont="1" applyFill="1" applyBorder="1"/>
    <xf numFmtId="0" fontId="0" fillId="19" borderId="12" xfId="0" applyFill="1" applyBorder="1"/>
    <xf numFmtId="0" fontId="0" fillId="19" borderId="13" xfId="0" applyFill="1" applyBorder="1"/>
    <xf numFmtId="0" fontId="0" fillId="18" borderId="12" xfId="0" applyFill="1" applyBorder="1"/>
    <xf numFmtId="0" fontId="2" fillId="18" borderId="10" xfId="0" applyFont="1" applyFill="1" applyBorder="1" applyAlignment="1">
      <alignment horizontal="center" vertical="top" wrapText="1"/>
    </xf>
    <xf numFmtId="0" fontId="0" fillId="18" borderId="12" xfId="0" applyFill="1" applyBorder="1" applyAlignment="1">
      <alignment horizontal="center" vertical="top" wrapText="1"/>
    </xf>
    <xf numFmtId="0" fontId="0" fillId="18" borderId="14" xfId="0" applyFill="1" applyBorder="1" applyAlignment="1">
      <alignment horizontal="center" vertical="top" wrapText="1"/>
    </xf>
    <xf numFmtId="0" fontId="0" fillId="18" borderId="15" xfId="0" applyFill="1" applyBorder="1" applyAlignment="1">
      <alignment horizontal="center" vertical="top" wrapText="1"/>
    </xf>
    <xf numFmtId="0" fontId="0" fillId="18" borderId="9" xfId="0" applyFill="1" applyBorder="1" applyAlignment="1">
      <alignment horizontal="center" vertical="top" wrapText="1"/>
    </xf>
    <xf numFmtId="0" fontId="0" fillId="18" borderId="16" xfId="0" applyFill="1" applyBorder="1" applyAlignment="1">
      <alignment horizontal="center" vertical="top" wrapText="1"/>
    </xf>
    <xf numFmtId="0" fontId="0" fillId="18" borderId="0" xfId="0" applyFill="1" applyAlignment="1">
      <alignment vertical="top" wrapText="1"/>
    </xf>
    <xf numFmtId="0" fontId="0" fillId="18" borderId="17" xfId="0" applyFill="1" applyBorder="1"/>
    <xf numFmtId="0" fontId="0" fillId="18" borderId="15" xfId="0" applyFill="1" applyBorder="1"/>
    <xf numFmtId="0" fontId="2" fillId="18" borderId="0" xfId="0" applyFont="1" applyFill="1"/>
    <xf numFmtId="0" fontId="7" fillId="20" borderId="0" xfId="0" applyFont="1" applyFill="1"/>
    <xf numFmtId="0" fontId="6" fillId="20" borderId="0" xfId="0" applyFont="1" applyFill="1"/>
    <xf numFmtId="0" fontId="7" fillId="18" borderId="0" xfId="0" applyFont="1" applyFill="1"/>
    <xf numFmtId="0" fontId="6" fillId="18" borderId="0" xfId="0" applyFont="1" applyFill="1"/>
    <xf numFmtId="0" fontId="2" fillId="18" borderId="9" xfId="0" applyFont="1" applyFill="1" applyBorder="1" applyAlignment="1">
      <alignment horizontal="center"/>
    </xf>
    <xf numFmtId="0" fontId="0" fillId="18" borderId="0" xfId="0" applyFill="1" applyAlignment="1">
      <alignment wrapText="1"/>
    </xf>
    <xf numFmtId="0" fontId="2" fillId="18" borderId="12" xfId="0" applyFont="1" applyFill="1" applyBorder="1"/>
    <xf numFmtId="0" fontId="2" fillId="18" borderId="0" xfId="0" applyFont="1" applyFill="1" applyAlignment="1">
      <alignment horizontal="center"/>
    </xf>
    <xf numFmtId="0" fontId="0" fillId="18" borderId="9" xfId="0" applyFill="1" applyBorder="1"/>
    <xf numFmtId="0" fontId="0" fillId="18" borderId="10" xfId="0" applyFill="1" applyBorder="1"/>
    <xf numFmtId="164" fontId="0" fillId="18" borderId="0" xfId="0" applyNumberFormat="1" applyFill="1"/>
    <xf numFmtId="0" fontId="4" fillId="18" borderId="0" xfId="0" applyFont="1" applyFill="1"/>
    <xf numFmtId="0" fontId="2" fillId="21" borderId="0" xfId="0" applyFont="1" applyFill="1" applyProtection="1">
      <protection locked="0"/>
    </xf>
    <xf numFmtId="3" fontId="0" fillId="21" borderId="0" xfId="0" applyNumberFormat="1" applyFill="1" applyAlignment="1" applyProtection="1">
      <alignment horizontal="center"/>
      <protection locked="0"/>
    </xf>
    <xf numFmtId="3" fontId="2" fillId="21" borderId="0" xfId="0" applyNumberFormat="1" applyFont="1" applyFill="1" applyAlignment="1" applyProtection="1">
      <alignment horizontal="center"/>
      <protection locked="0"/>
    </xf>
    <xf numFmtId="3" fontId="0" fillId="21" borderId="0" xfId="0" applyNumberFormat="1" applyFill="1" applyAlignment="1" applyProtection="1">
      <alignment horizontal="center" wrapText="1"/>
      <protection locked="0"/>
    </xf>
    <xf numFmtId="3" fontId="2" fillId="21" borderId="12" xfId="0" applyNumberFormat="1" applyFont="1" applyFill="1" applyBorder="1" applyAlignment="1" applyProtection="1">
      <alignment horizontal="center"/>
      <protection locked="0"/>
    </xf>
    <xf numFmtId="3" fontId="0" fillId="21" borderId="18" xfId="0" applyNumberFormat="1" applyFill="1" applyBorder="1" applyAlignment="1" applyProtection="1">
      <alignment horizontal="center"/>
      <protection locked="0"/>
    </xf>
    <xf numFmtId="3" fontId="0" fillId="21" borderId="10" xfId="0" applyNumberFormat="1" applyFill="1" applyBorder="1" applyAlignment="1" applyProtection="1">
      <alignment horizontal="center"/>
      <protection locked="0"/>
    </xf>
    <xf numFmtId="0" fontId="0" fillId="21" borderId="17" xfId="0" applyFill="1" applyBorder="1" applyAlignment="1" applyProtection="1">
      <alignment horizontal="center"/>
      <protection locked="0"/>
    </xf>
    <xf numFmtId="0" fontId="0" fillId="21" borderId="0" xfId="0" applyFill="1" applyAlignment="1" applyProtection="1">
      <alignment horizontal="center"/>
      <protection locked="0"/>
    </xf>
    <xf numFmtId="0" fontId="0" fillId="21" borderId="19" xfId="0" applyFill="1" applyBorder="1" applyAlignment="1" applyProtection="1">
      <alignment horizontal="center"/>
      <protection locked="0"/>
    </xf>
    <xf numFmtId="0" fontId="1" fillId="21" borderId="17" xfId="40" applyFont="1" applyFill="1" applyBorder="1" applyProtection="1">
      <protection locked="0"/>
    </xf>
    <xf numFmtId="3" fontId="0" fillId="21" borderId="0" xfId="0" applyNumberFormat="1" applyFill="1" applyProtection="1">
      <protection locked="0"/>
    </xf>
    <xf numFmtId="2" fontId="0" fillId="21" borderId="0" xfId="0" applyNumberFormat="1" applyFill="1" applyProtection="1">
      <protection locked="0"/>
    </xf>
    <xf numFmtId="3" fontId="0" fillId="21" borderId="19" xfId="0" applyNumberFormat="1" applyFill="1" applyBorder="1" applyProtection="1">
      <protection locked="0"/>
    </xf>
    <xf numFmtId="3" fontId="0" fillId="21" borderId="17" xfId="0" applyNumberFormat="1" applyFill="1" applyBorder="1" applyProtection="1">
      <protection locked="0"/>
    </xf>
    <xf numFmtId="3" fontId="0" fillId="21" borderId="18" xfId="0" applyNumberFormat="1" applyFill="1" applyBorder="1" applyProtection="1">
      <protection locked="0"/>
    </xf>
    <xf numFmtId="0" fontId="0" fillId="21" borderId="15" xfId="0" applyFill="1" applyBorder="1" applyAlignment="1" applyProtection="1">
      <alignment horizontal="center"/>
      <protection locked="0"/>
    </xf>
    <xf numFmtId="0" fontId="0" fillId="21" borderId="9" xfId="0" applyFill="1" applyBorder="1" applyAlignment="1" applyProtection="1">
      <alignment horizontal="center"/>
      <protection locked="0"/>
    </xf>
    <xf numFmtId="0" fontId="0" fillId="21" borderId="16" xfId="0" applyFill="1" applyBorder="1" applyAlignment="1" applyProtection="1">
      <alignment horizontal="center"/>
      <protection locked="0"/>
    </xf>
    <xf numFmtId="3" fontId="0" fillId="21" borderId="15" xfId="0" applyNumberFormat="1" applyFill="1" applyBorder="1" applyProtection="1">
      <protection locked="0"/>
    </xf>
    <xf numFmtId="3" fontId="0" fillId="21" borderId="9" xfId="0" applyNumberFormat="1" applyFill="1" applyBorder="1" applyProtection="1">
      <protection locked="0"/>
    </xf>
    <xf numFmtId="2" fontId="0" fillId="21" borderId="9" xfId="0" applyNumberFormat="1" applyFill="1" applyBorder="1" applyProtection="1">
      <protection locked="0"/>
    </xf>
    <xf numFmtId="3" fontId="0" fillId="21" borderId="16" xfId="0" applyNumberFormat="1" applyFill="1" applyBorder="1" applyProtection="1">
      <protection locked="0"/>
    </xf>
    <xf numFmtId="3" fontId="0" fillId="21" borderId="14" xfId="0" applyNumberFormat="1" applyFill="1" applyBorder="1" applyProtection="1">
      <protection locked="0"/>
    </xf>
    <xf numFmtId="3" fontId="1" fillId="21" borderId="17" xfId="0" applyNumberFormat="1" applyFont="1" applyFill="1" applyBorder="1" applyProtection="1">
      <protection locked="0"/>
    </xf>
    <xf numFmtId="3" fontId="0" fillId="21" borderId="0" xfId="0" applyNumberFormat="1" applyFill="1" applyAlignment="1" applyProtection="1">
      <alignment horizontal="right"/>
      <protection locked="0"/>
    </xf>
    <xf numFmtId="164" fontId="0" fillId="21" borderId="0" xfId="0" applyNumberFormat="1" applyFill="1" applyProtection="1">
      <protection locked="0"/>
    </xf>
    <xf numFmtId="165" fontId="0" fillId="21" borderId="19" xfId="0" applyNumberFormat="1" applyFill="1" applyBorder="1" applyAlignment="1" applyProtection="1">
      <alignment horizontal="center"/>
      <protection locked="0"/>
    </xf>
    <xf numFmtId="3" fontId="0" fillId="21" borderId="9" xfId="0" applyNumberFormat="1" applyFill="1" applyBorder="1" applyAlignment="1" applyProtection="1">
      <alignment horizontal="right"/>
      <protection locked="0"/>
    </xf>
    <xf numFmtId="164" fontId="0" fillId="21" borderId="9" xfId="0" applyNumberFormat="1" applyFill="1" applyBorder="1" applyProtection="1">
      <protection locked="0"/>
    </xf>
    <xf numFmtId="3" fontId="2" fillId="18" borderId="0" xfId="0" applyNumberFormat="1" applyFont="1" applyFill="1" applyAlignment="1">
      <alignment horizontal="center"/>
    </xf>
    <xf numFmtId="0" fontId="0" fillId="21" borderId="0" xfId="0" applyFill="1" applyProtection="1">
      <protection locked="0"/>
    </xf>
    <xf numFmtId="0" fontId="0" fillId="18" borderId="13" xfId="0" applyFill="1" applyBorder="1"/>
    <xf numFmtId="0" fontId="0" fillId="18" borderId="11" xfId="0" applyFill="1" applyBorder="1" applyAlignment="1">
      <alignment horizontal="center" vertical="top" wrapText="1"/>
    </xf>
    <xf numFmtId="0" fontId="0" fillId="18" borderId="13" xfId="0" applyFill="1" applyBorder="1" applyAlignment="1">
      <alignment horizontal="center" vertical="top" wrapText="1"/>
    </xf>
    <xf numFmtId="0" fontId="2" fillId="18" borderId="16" xfId="0" applyFont="1" applyFill="1" applyBorder="1" applyAlignment="1">
      <alignment horizontal="center" vertical="top" wrapText="1"/>
    </xf>
    <xf numFmtId="0" fontId="0" fillId="18" borderId="18" xfId="0" applyFill="1" applyBorder="1"/>
    <xf numFmtId="0" fontId="0" fillId="18" borderId="14" xfId="0" applyFill="1" applyBorder="1"/>
    <xf numFmtId="3" fontId="0" fillId="18" borderId="0" xfId="0" applyNumberFormat="1" applyFill="1"/>
    <xf numFmtId="0" fontId="2" fillId="18" borderId="11" xfId="0" applyFont="1" applyFill="1" applyBorder="1"/>
    <xf numFmtId="3" fontId="0" fillId="18" borderId="12" xfId="0" applyNumberFormat="1" applyFill="1" applyBorder="1"/>
    <xf numFmtId="3" fontId="2" fillId="18" borderId="13" xfId="0" applyNumberFormat="1" applyFont="1" applyFill="1" applyBorder="1"/>
    <xf numFmtId="3" fontId="2" fillId="18" borderId="10" xfId="0" applyNumberFormat="1" applyFont="1" applyFill="1" applyBorder="1"/>
    <xf numFmtId="0" fontId="1" fillId="21" borderId="0" xfId="0" applyFont="1" applyFill="1" applyAlignment="1" applyProtection="1">
      <alignment horizontal="center"/>
      <protection locked="0"/>
    </xf>
    <xf numFmtId="0" fontId="1" fillId="21" borderId="19" xfId="0" applyFont="1" applyFill="1" applyBorder="1" applyAlignment="1" applyProtection="1">
      <alignment horizontal="center"/>
      <protection locked="0"/>
    </xf>
    <xf numFmtId="164" fontId="0" fillId="19" borderId="12" xfId="0" applyNumberFormat="1" applyFill="1" applyBorder="1"/>
    <xf numFmtId="164" fontId="0" fillId="18" borderId="9" xfId="0" applyNumberFormat="1" applyFill="1" applyBorder="1" applyAlignment="1">
      <alignment horizontal="center" vertical="top" wrapText="1"/>
    </xf>
    <xf numFmtId="164" fontId="0" fillId="18" borderId="12" xfId="0" applyNumberFormat="1" applyFill="1" applyBorder="1"/>
    <xf numFmtId="0" fontId="2" fillId="18" borderId="0" xfId="0" applyFont="1" applyFill="1" applyAlignment="1">
      <alignment horizontal="centerContinuous" vertical="center" wrapText="1"/>
    </xf>
    <xf numFmtId="38" fontId="0" fillId="21" borderId="0" xfId="0" applyNumberFormat="1" applyFill="1" applyProtection="1">
      <protection locked="0"/>
    </xf>
    <xf numFmtId="0" fontId="0" fillId="18" borderId="0" xfId="0" quotePrefix="1" applyFill="1" applyAlignment="1">
      <alignment vertical="top"/>
    </xf>
    <xf numFmtId="0" fontId="1" fillId="18" borderId="0" xfId="0" applyFont="1" applyFill="1" applyAlignment="1">
      <alignment wrapText="1"/>
    </xf>
    <xf numFmtId="14" fontId="0" fillId="21" borderId="20" xfId="0" applyNumberFormat="1" applyFill="1" applyBorder="1" applyAlignment="1" applyProtection="1">
      <alignment horizontal="center" vertical="center"/>
      <protection locked="0"/>
    </xf>
    <xf numFmtId="14" fontId="0" fillId="18" borderId="0" xfId="0" applyNumberFormat="1" applyFill="1" applyAlignment="1">
      <alignment horizontal="center" vertical="center"/>
    </xf>
    <xf numFmtId="10" fontId="1" fillId="18" borderId="0" xfId="44" applyNumberFormat="1" applyFill="1" applyBorder="1" applyAlignment="1" applyProtection="1">
      <alignment horizontal="center" vertical="center"/>
    </xf>
    <xf numFmtId="10" fontId="1" fillId="21" borderId="14" xfId="44" applyNumberFormat="1" applyFill="1" applyBorder="1" applyAlignment="1" applyProtection="1">
      <alignment horizontal="center" vertical="center"/>
      <protection locked="0"/>
    </xf>
    <xf numFmtId="3" fontId="1" fillId="21" borderId="0" xfId="0" applyNumberFormat="1" applyFont="1" applyFill="1" applyAlignment="1" applyProtection="1">
      <alignment horizontal="center"/>
      <protection locked="0"/>
    </xf>
    <xf numFmtId="14" fontId="0" fillId="21" borderId="18" xfId="0" applyNumberFormat="1" applyFill="1" applyBorder="1" applyAlignment="1" applyProtection="1">
      <alignment horizontal="center" vertical="center"/>
      <protection locked="0"/>
    </xf>
    <xf numFmtId="0" fontId="2" fillId="18" borderId="0" xfId="0" applyFont="1" applyFill="1" applyAlignment="1">
      <alignment wrapText="1"/>
    </xf>
    <xf numFmtId="9" fontId="0" fillId="21" borderId="18" xfId="0" applyNumberFormat="1" applyFill="1" applyBorder="1" applyAlignment="1" applyProtection="1">
      <alignment horizontal="center" vertical="center"/>
      <protection locked="0"/>
    </xf>
    <xf numFmtId="9" fontId="1" fillId="21" borderId="18" xfId="44" applyFont="1" applyFill="1" applyBorder="1" applyAlignment="1" applyProtection="1">
      <alignment horizontal="center" vertical="center"/>
      <protection locked="0"/>
    </xf>
    <xf numFmtId="9" fontId="1" fillId="18" borderId="0" xfId="44" applyFont="1" applyFill="1" applyBorder="1" applyAlignment="1" applyProtection="1">
      <alignment horizontal="center" vertical="center"/>
    </xf>
    <xf numFmtId="0" fontId="4" fillId="18" borderId="0" xfId="0" applyFont="1" applyFill="1" applyAlignment="1">
      <alignment horizontal="center" wrapText="1"/>
    </xf>
    <xf numFmtId="0" fontId="0" fillId="18" borderId="0" xfId="0" applyFill="1" applyAlignment="1">
      <alignment horizontal="center" wrapText="1"/>
    </xf>
    <xf numFmtId="0" fontId="2" fillId="18" borderId="11" xfId="0" applyFont="1" applyFill="1" applyBorder="1" applyAlignment="1">
      <alignment horizontal="center"/>
    </xf>
    <xf numFmtId="0" fontId="8" fillId="18" borderId="12" xfId="0" applyFont="1" applyFill="1" applyBorder="1" applyAlignment="1">
      <alignment horizontal="center"/>
    </xf>
    <xf numFmtId="0" fontId="2" fillId="18" borderId="13" xfId="0" applyFont="1" applyFill="1" applyBorder="1" applyAlignment="1">
      <alignment horizontal="center"/>
    </xf>
    <xf numFmtId="0" fontId="2" fillId="18" borderId="11" xfId="0" applyFont="1" applyFill="1" applyBorder="1" applyAlignment="1">
      <alignment horizontal="center" wrapText="1"/>
    </xf>
    <xf numFmtId="0" fontId="2" fillId="18" borderId="12" xfId="0" applyFont="1" applyFill="1" applyBorder="1" applyAlignment="1">
      <alignment horizontal="center"/>
    </xf>
    <xf numFmtId="0" fontId="2" fillId="18" borderId="0" xfId="0" applyFont="1" applyFill="1" applyAlignment="1">
      <alignment horizontal="center" vertical="center" wrapText="1"/>
    </xf>
    <xf numFmtId="0" fontId="6" fillId="18" borderId="0" xfId="0" applyFont="1" applyFill="1" applyAlignment="1">
      <alignment horizontal="center" vertical="center" wrapText="1"/>
    </xf>
    <xf numFmtId="0" fontId="0" fillId="18" borderId="0" xfId="0" applyFill="1" applyAlignment="1">
      <alignment horizontal="center" vertical="center" wrapText="1"/>
    </xf>
    <xf numFmtId="164" fontId="0" fillId="18" borderId="0" xfId="0" applyNumberFormat="1" applyFill="1" applyAlignment="1">
      <alignment horizontal="center" vertical="center" wrapText="1"/>
    </xf>
    <xf numFmtId="164" fontId="0" fillId="18" borderId="0" xfId="0" applyNumberFormat="1" applyFill="1" applyAlignment="1">
      <alignment horizontal="center" wrapText="1"/>
    </xf>
    <xf numFmtId="0" fontId="1" fillId="18" borderId="9" xfId="0" applyFont="1" applyFill="1" applyBorder="1" applyAlignment="1">
      <alignment horizontal="center" wrapText="1"/>
    </xf>
    <xf numFmtId="0" fontId="0" fillId="0" borderId="9" xfId="0" applyBorder="1" applyAlignment="1">
      <alignment horizontal="center" wrapText="1"/>
    </xf>
    <xf numFmtId="165" fontId="0" fillId="21" borderId="0" xfId="0" applyNumberFormat="1" applyFill="1" applyProtection="1">
      <protection locked="0"/>
    </xf>
    <xf numFmtId="165" fontId="0" fillId="21" borderId="16" xfId="0" applyNumberFormat="1" applyFill="1" applyBorder="1" applyAlignment="1" applyProtection="1">
      <alignment horizontal="center"/>
      <protection locked="0"/>
    </xf>
    <xf numFmtId="165" fontId="0" fillId="21" borderId="0" xfId="0" applyNumberFormat="1" applyFill="1" applyAlignment="1" applyProtection="1">
      <alignment horizontal="center"/>
      <protection locked="0"/>
    </xf>
    <xf numFmtId="3" fontId="2" fillId="18" borderId="12" xfId="0" applyNumberFormat="1" applyFont="1" applyFill="1" applyBorder="1"/>
    <xf numFmtId="0" fontId="2" fillId="18" borderId="13" xfId="0" applyFont="1" applyFill="1" applyBorder="1" applyAlignment="1">
      <alignment horizontal="center" vertical="top" wrapText="1"/>
    </xf>
    <xf numFmtId="0" fontId="25" fillId="22" borderId="21" xfId="0" applyFont="1" applyFill="1" applyBorder="1" applyAlignment="1">
      <alignment horizontal="center" vertical="center"/>
    </xf>
    <xf numFmtId="0" fontId="25" fillId="22" borderId="22" xfId="0" applyFont="1" applyFill="1" applyBorder="1" applyAlignment="1">
      <alignment horizontal="center" vertical="center"/>
    </xf>
    <xf numFmtId="0" fontId="25" fillId="22" borderId="24" xfId="0" applyFont="1" applyFill="1" applyBorder="1" applyAlignment="1">
      <alignment horizontal="center" vertical="center"/>
    </xf>
    <xf numFmtId="0" fontId="1" fillId="18" borderId="0" xfId="0" applyFont="1" applyFill="1" applyAlignment="1">
      <alignment vertical="top" wrapText="1"/>
    </xf>
    <xf numFmtId="0" fontId="1" fillId="18" borderId="17" xfId="0" applyFont="1" applyFill="1" applyBorder="1" applyAlignment="1">
      <alignment horizontal="center" vertical="top" wrapText="1"/>
    </xf>
    <xf numFmtId="0" fontId="1" fillId="18" borderId="0" xfId="0" applyFont="1" applyFill="1" applyAlignment="1">
      <alignment horizontal="center" vertical="top" wrapText="1"/>
    </xf>
    <xf numFmtId="0" fontId="1" fillId="0" borderId="0" xfId="0" applyFont="1" applyAlignment="1">
      <alignment horizontal="center" vertical="top" wrapText="1"/>
    </xf>
    <xf numFmtId="164" fontId="25" fillId="22" borderId="22" xfId="0" applyNumberFormat="1" applyFont="1" applyFill="1" applyBorder="1" applyAlignment="1">
      <alignment horizontal="center" vertical="center"/>
    </xf>
    <xf numFmtId="0" fontId="1" fillId="18" borderId="12" xfId="0" applyFont="1" applyFill="1" applyBorder="1" applyAlignment="1">
      <alignment horizontal="center" vertical="top" wrapText="1"/>
    </xf>
    <xf numFmtId="0" fontId="1" fillId="18" borderId="9" xfId="0" applyFont="1" applyFill="1" applyBorder="1" applyAlignment="1">
      <alignment horizontal="center" vertical="top" wrapText="1"/>
    </xf>
    <xf numFmtId="0" fontId="1" fillId="18" borderId="0" xfId="0" applyFont="1" applyFill="1"/>
    <xf numFmtId="164" fontId="1" fillId="18" borderId="9" xfId="0" applyNumberFormat="1" applyFont="1" applyFill="1" applyBorder="1" applyAlignment="1">
      <alignment horizontal="center" vertical="top" wrapText="1"/>
    </xf>
    <xf numFmtId="0" fontId="0" fillId="24" borderId="9" xfId="0" applyFill="1" applyBorder="1"/>
    <xf numFmtId="0" fontId="0" fillId="24" borderId="9" xfId="0" applyFill="1" applyBorder="1" applyAlignment="1" applyProtection="1">
      <alignment horizontal="center"/>
      <protection locked="0"/>
    </xf>
    <xf numFmtId="3" fontId="0" fillId="24" borderId="9" xfId="0" applyNumberFormat="1" applyFill="1" applyBorder="1" applyProtection="1">
      <protection locked="0"/>
    </xf>
    <xf numFmtId="3" fontId="0" fillId="24" borderId="9" xfId="0" applyNumberFormat="1" applyFill="1" applyBorder="1" applyAlignment="1" applyProtection="1">
      <alignment horizontal="right"/>
      <protection locked="0"/>
    </xf>
    <xf numFmtId="164" fontId="0" fillId="24" borderId="9" xfId="0" applyNumberFormat="1" applyFill="1" applyBorder="1" applyProtection="1">
      <protection locked="0"/>
    </xf>
    <xf numFmtId="2" fontId="0" fillId="24" borderId="9" xfId="0" applyNumberFormat="1" applyFill="1" applyBorder="1" applyProtection="1">
      <protection locked="0"/>
    </xf>
    <xf numFmtId="0" fontId="0" fillId="24" borderId="12" xfId="0" applyFill="1" applyBorder="1" applyAlignment="1" applyProtection="1">
      <alignment horizontal="center"/>
      <protection locked="0"/>
    </xf>
    <xf numFmtId="0" fontId="0" fillId="24" borderId="23" xfId="0" applyFill="1" applyBorder="1"/>
    <xf numFmtId="0" fontId="1" fillId="18" borderId="9" xfId="0" applyFont="1" applyFill="1" applyBorder="1" applyAlignment="1">
      <alignment wrapText="1"/>
    </xf>
    <xf numFmtId="0" fontId="0" fillId="24" borderId="0" xfId="0" applyFill="1"/>
    <xf numFmtId="0" fontId="1" fillId="18" borderId="9" xfId="0" applyFont="1" applyFill="1" applyBorder="1"/>
    <xf numFmtId="10" fontId="1" fillId="21" borderId="0" xfId="44" applyNumberFormat="1" applyFont="1" applyFill="1" applyAlignment="1" applyProtection="1">
      <alignment horizontal="center"/>
      <protection locked="0"/>
    </xf>
    <xf numFmtId="0" fontId="1" fillId="18" borderId="10" xfId="0" applyFont="1" applyFill="1" applyBorder="1" applyAlignment="1">
      <alignment horizontal="center" vertical="top" wrapText="1"/>
    </xf>
    <xf numFmtId="0" fontId="1" fillId="18" borderId="11" xfId="0" applyFont="1" applyFill="1" applyBorder="1" applyAlignment="1">
      <alignment horizontal="center" vertical="top" wrapText="1"/>
    </xf>
    <xf numFmtId="0" fontId="1" fillId="18" borderId="13" xfId="0" applyFont="1" applyFill="1" applyBorder="1" applyAlignment="1">
      <alignment horizontal="center" vertical="top" wrapText="1"/>
    </xf>
    <xf numFmtId="0" fontId="1" fillId="18" borderId="10" xfId="0" applyFont="1" applyFill="1" applyBorder="1" applyAlignment="1">
      <alignment vertical="top" wrapText="1"/>
    </xf>
    <xf numFmtId="0" fontId="1" fillId="18" borderId="18" xfId="0" applyFont="1" applyFill="1" applyBorder="1" applyAlignment="1">
      <alignment horizontal="center" vertical="top" wrapText="1"/>
    </xf>
    <xf numFmtId="0" fontId="1" fillId="18" borderId="19" xfId="0" applyFont="1" applyFill="1" applyBorder="1" applyAlignment="1">
      <alignment horizontal="center" vertical="top" wrapText="1"/>
    </xf>
    <xf numFmtId="0" fontId="1" fillId="18" borderId="23" xfId="0" applyFont="1" applyFill="1" applyBorder="1" applyAlignment="1">
      <alignment horizontal="center" vertical="top" wrapText="1"/>
    </xf>
    <xf numFmtId="0" fontId="1" fillId="18" borderId="18" xfId="0" applyFont="1" applyFill="1" applyBorder="1" applyAlignment="1">
      <alignment vertical="top" wrapText="1"/>
    </xf>
    <xf numFmtId="0" fontId="1" fillId="18" borderId="14" xfId="0" applyFont="1" applyFill="1" applyBorder="1" applyAlignment="1">
      <alignment horizontal="center" vertical="top" wrapText="1"/>
    </xf>
    <xf numFmtId="0" fontId="1" fillId="18" borderId="12" xfId="0" applyFont="1" applyFill="1" applyBorder="1" applyAlignment="1">
      <alignment horizontal="left" vertical="top" wrapText="1"/>
    </xf>
    <xf numFmtId="164" fontId="1" fillId="18" borderId="12" xfId="0" applyNumberFormat="1" applyFont="1" applyFill="1" applyBorder="1" applyAlignment="1">
      <alignment horizontal="center" vertical="top" wrapText="1"/>
    </xf>
    <xf numFmtId="0" fontId="1" fillId="18" borderId="0" xfId="0" applyFont="1" applyFill="1" applyAlignment="1">
      <alignment horizontal="left" vertical="top" wrapText="1"/>
    </xf>
    <xf numFmtId="164" fontId="1" fillId="18" borderId="0" xfId="0" applyNumberFormat="1" applyFont="1" applyFill="1" applyAlignment="1">
      <alignment horizontal="center" vertical="top" wrapText="1"/>
    </xf>
    <xf numFmtId="0" fontId="1" fillId="18" borderId="9" xfId="0" applyFont="1" applyFill="1" applyBorder="1" applyAlignment="1">
      <alignment horizontal="center" wrapText="1"/>
    </xf>
    <xf numFmtId="0" fontId="0" fillId="0" borderId="9" xfId="0" applyBorder="1" applyAlignment="1">
      <alignment horizontal="center" wrapText="1"/>
    </xf>
    <xf numFmtId="3" fontId="0" fillId="18" borderId="0" xfId="0" applyNumberFormat="1" applyFill="1" applyAlignment="1">
      <alignment horizontal="left"/>
    </xf>
    <xf numFmtId="0" fontId="0" fillId="18" borderId="0" xfId="0" applyFill="1" applyAlignment="1">
      <alignment vertical="top" wrapText="1"/>
    </xf>
    <xf numFmtId="0" fontId="2" fillId="23" borderId="25" xfId="0" applyFont="1" applyFill="1" applyBorder="1" applyAlignment="1">
      <alignment horizontal="center" vertical="center" wrapText="1"/>
    </xf>
    <xf numFmtId="0" fontId="0" fillId="0" borderId="0" xfId="0" applyAlignment="1">
      <alignment vertical="center" wrapText="1"/>
    </xf>
    <xf numFmtId="0" fontId="2" fillId="23" borderId="11" xfId="0" applyFont="1"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23" borderId="26" xfId="0" applyFont="1" applyFill="1" applyBorder="1" applyAlignment="1">
      <alignment horizontal="center" vertical="center" wrapText="1"/>
    </xf>
    <xf numFmtId="0" fontId="0" fillId="0" borderId="27" xfId="0" applyBorder="1" applyAlignment="1">
      <alignment vertical="center" wrapText="1"/>
    </xf>
    <xf numFmtId="0" fontId="2" fillId="23" borderId="15" xfId="0" applyFont="1" applyFill="1" applyBorder="1" applyAlignment="1">
      <alignment horizontal="left" vertical="top" wrapText="1"/>
    </xf>
    <xf numFmtId="0" fontId="0" fillId="0" borderId="9" xfId="0" applyBorder="1" applyAlignment="1">
      <alignment horizontal="left" vertical="top" wrapText="1"/>
    </xf>
    <xf numFmtId="0" fontId="0" fillId="0" borderId="16" xfId="0" applyBorder="1" applyAlignment="1">
      <alignment horizontal="left" vertical="top"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rmula1" xfId="29" xr:uid="{00000000-0005-0000-0000-00001C000000}"/>
    <cellStyle name="Formula2" xfId="30" xr:uid="{00000000-0005-0000-0000-00001D000000}"/>
    <cellStyle name="Good" xfId="31" builtinId="26" customBuiltin="1"/>
    <cellStyle name="Hard-coded data"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Linked-in data" xfId="39" xr:uid="{00000000-0005-0000-0000-000026000000}"/>
    <cellStyle name="Named Cells" xfId="40" xr:uid="{00000000-0005-0000-0000-000027000000}"/>
    <cellStyle name="Neutral" xfId="41" builtinId="28" customBuiltin="1"/>
    <cellStyle name="Normal" xfId="0" builtinId="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xfId="47" xr:uid="{00000000-0005-0000-0000-00002F000000}"/>
    <cellStyle name="Warning Text" xfId="48" builtinId="11" customBuiltin="1"/>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CC"/>
      <rgbColor rgb="000000FF"/>
      <rgbColor rgb="0066FF99"/>
      <rgbColor rgb="0033CCCC"/>
      <rgbColor rgb="0066FFFF"/>
      <rgbColor rgb="00800000"/>
      <rgbColor rgb="00008000"/>
      <rgbColor rgb="00000080"/>
      <rgbColor rgb="00808000"/>
      <rgbColor rgb="00800080"/>
      <rgbColor rgb="00008080"/>
      <rgbColor rgb="00EAEAEA"/>
      <rgbColor rgb="003333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CC"/>
      <rgbColor rgb="0000CCFF"/>
      <rgbColor rgb="00FFCCFF"/>
      <rgbColor rgb="00CCCCFF"/>
      <rgbColor rgb="00FFFF66"/>
      <rgbColor rgb="003366FF"/>
      <rgbColor rgb="0033CCCC"/>
      <rgbColor rgb="0099CC00"/>
      <rgbColor rgb="00FF66FF"/>
      <rgbColor rgb="00FF9900"/>
      <rgbColor rgb="00FF6600"/>
      <rgbColor rgb="00666699"/>
      <rgbColor rgb="00B2B2B2"/>
      <rgbColor rgb="00003366"/>
      <rgbColor rgb="00339966"/>
      <rgbColor rgb="00003300"/>
      <rgbColor rgb="00333300"/>
      <rgbColor rgb="00993300"/>
      <rgbColor rgb="00993366"/>
      <rgbColor rgb="00333399"/>
      <rgbColor rgb="00FF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drawings/drawing1.xml><?xml version="1.0" encoding="utf-8"?>
<xdr:wsDr xmlns:xdr="http://schemas.openxmlformats.org/drawingml/2006/spreadsheetDrawing" xmlns:a="http://schemas.openxmlformats.org/drawingml/2006/main">
  <xdr:twoCellAnchor>
    <xdr:from>
      <xdr:col>5</xdr:col>
      <xdr:colOff>159198</xdr:colOff>
      <xdr:row>8</xdr:row>
      <xdr:rowOff>1</xdr:rowOff>
    </xdr:from>
    <xdr:to>
      <xdr:col>15</xdr:col>
      <xdr:colOff>149674</xdr:colOff>
      <xdr:row>12</xdr:row>
      <xdr:rowOff>78441</xdr:rowOff>
    </xdr:to>
    <xdr:sp macro="" textlink="">
      <xdr:nvSpPr>
        <xdr:cNvPr id="3" name="TextBox 2">
          <a:extLst>
            <a:ext uri="{FF2B5EF4-FFF2-40B4-BE49-F238E27FC236}">
              <a16:creationId xmlns:a16="http://schemas.microsoft.com/office/drawing/2014/main" id="{3C639FBD-D9BB-11F1-D4B5-4A112D7F3634}"/>
            </a:ext>
          </a:extLst>
        </xdr:cNvPr>
        <xdr:cNvSpPr txBox="1"/>
      </xdr:nvSpPr>
      <xdr:spPr>
        <a:xfrm>
          <a:off x="6135108" y="1255060"/>
          <a:ext cx="7812182" cy="851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latin typeface="Arial" pitchFamily="34" charset="0"/>
              <a:cs typeface="Arial" pitchFamily="34" charset="0"/>
            </a:rPr>
            <a:t>Please note that only members already in receipt of benefits at the valuation date should be included as pensioners, with</a:t>
          </a:r>
          <a:r>
            <a:rPr lang="en-GB" sz="1000" baseline="0">
              <a:latin typeface="Arial" pitchFamily="34" charset="0"/>
              <a:cs typeface="Arial" pitchFamily="34" charset="0"/>
            </a:rPr>
            <a:t> </a:t>
          </a:r>
          <a:r>
            <a:rPr lang="en-GB" sz="1000">
              <a:latin typeface="Arial" pitchFamily="34" charset="0"/>
              <a:cs typeface="Arial" pitchFamily="34" charset="0"/>
            </a:rPr>
            <a:t>the relevant data captured in  the 'Pensioners' tab.  Members over NPA at the valuation date but not in receipt of benefits at that time should be included as actives or deferreds as appropriate, with the relevant data captured in the 'Non Pensioners' tab.  This tab includes the facility to distinguish between 'over' and 'under' NPA for members with more than one tranche of benefits. Please</a:t>
          </a:r>
          <a:r>
            <a:rPr lang="en-GB" sz="1000" baseline="0">
              <a:latin typeface="Arial" pitchFamily="34" charset="0"/>
              <a:cs typeface="Arial" pitchFamily="34" charset="0"/>
            </a:rPr>
            <a:t> use the yields appropriate for pensioners to value the benefits for these members, but use the expenses appropriate for non-pensioners.</a:t>
          </a:r>
          <a:r>
            <a:rPr lang="en-GB" sz="1000">
              <a:latin typeface="Arial" pitchFamily="34" charset="0"/>
              <a:cs typeface="Arial" pitchFamily="34" charset="0"/>
            </a:rPr>
            <a:t> </a:t>
          </a:r>
        </a:p>
      </xdr:txBody>
    </xdr:sp>
    <xdr:clientData/>
  </xdr:twoCellAnchor>
  <xdr:twoCellAnchor>
    <xdr:from>
      <xdr:col>5</xdr:col>
      <xdr:colOff>159198</xdr:colOff>
      <xdr:row>4</xdr:row>
      <xdr:rowOff>66676</xdr:rowOff>
    </xdr:from>
    <xdr:to>
      <xdr:col>15</xdr:col>
      <xdr:colOff>149674</xdr:colOff>
      <xdr:row>7</xdr:row>
      <xdr:rowOff>34983</xdr:rowOff>
    </xdr:to>
    <xdr:sp macro="" textlink="">
      <xdr:nvSpPr>
        <xdr:cNvPr id="4" name="TextBox 3">
          <a:extLst>
            <a:ext uri="{FF2B5EF4-FFF2-40B4-BE49-F238E27FC236}">
              <a16:creationId xmlns:a16="http://schemas.microsoft.com/office/drawing/2014/main" id="{EAEAF5E3-BA33-D66A-582B-BF23B6F3B4EF}"/>
            </a:ext>
          </a:extLst>
        </xdr:cNvPr>
        <xdr:cNvSpPr txBox="1"/>
      </xdr:nvSpPr>
      <xdr:spPr>
        <a:xfrm>
          <a:off x="6858448" y="714376"/>
          <a:ext cx="7829551"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latin typeface="Arial" pitchFamily="34" charset="0"/>
              <a:cs typeface="Arial" pitchFamily="34" charset="0"/>
            </a:rPr>
            <a:t>Please ensure that where the member</a:t>
          </a:r>
          <a:r>
            <a:rPr lang="en-GB" sz="1000" baseline="0">
              <a:latin typeface="Arial" pitchFamily="34" charset="0"/>
              <a:cs typeface="Arial" pitchFamily="34" charset="0"/>
            </a:rPr>
            <a:t> summary differs from member numbers shown in the accounts an explanation is provided</a:t>
          </a:r>
          <a:r>
            <a:rPr lang="en-GB" sz="1000">
              <a:latin typeface="Arial" pitchFamily="34" charset="0"/>
              <a:cs typeface="Arial" pitchFamily="34" charset="0"/>
            </a:rPr>
            <a:t> in</a:t>
          </a:r>
          <a:r>
            <a:rPr lang="en-GB" sz="1000" baseline="0">
              <a:latin typeface="Arial" pitchFamily="34" charset="0"/>
              <a:cs typeface="Arial" pitchFamily="34" charset="0"/>
            </a:rPr>
            <a:t> the s143 report.</a:t>
          </a:r>
          <a:r>
            <a:rPr lang="en-GB" sz="1000">
              <a:latin typeface="Arial" pitchFamily="34" charset="0"/>
              <a:cs typeface="Arial" pitchFamily="34" charset="0"/>
            </a:rPr>
            <a:t>   </a:t>
          </a:r>
        </a:p>
      </xdr:txBody>
    </xdr:sp>
    <xdr:clientData/>
  </xdr:twoCellAnchor>
  <xdr:twoCellAnchor>
    <xdr:from>
      <xdr:col>5</xdr:col>
      <xdr:colOff>168274</xdr:colOff>
      <xdr:row>13</xdr:row>
      <xdr:rowOff>123266</xdr:rowOff>
    </xdr:from>
    <xdr:to>
      <xdr:col>15</xdr:col>
      <xdr:colOff>149682</xdr:colOff>
      <xdr:row>16</xdr:row>
      <xdr:rowOff>232911</xdr:rowOff>
    </xdr:to>
    <xdr:sp macro="" textlink="">
      <xdr:nvSpPr>
        <xdr:cNvPr id="5" name="TextBox 4">
          <a:extLst>
            <a:ext uri="{FF2B5EF4-FFF2-40B4-BE49-F238E27FC236}">
              <a16:creationId xmlns:a16="http://schemas.microsoft.com/office/drawing/2014/main" id="{D3D085C8-0204-C688-8C3C-881DF2A84837}"/>
            </a:ext>
          </a:extLst>
        </xdr:cNvPr>
        <xdr:cNvSpPr txBox="1"/>
      </xdr:nvSpPr>
      <xdr:spPr>
        <a:xfrm>
          <a:off x="9928598" y="2308413"/>
          <a:ext cx="7679849" cy="5802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latin typeface="Arial" pitchFamily="34" charset="0"/>
              <a:cs typeface="Arial" pitchFamily="34" charset="0"/>
            </a:rPr>
            <a:t>Please ensure that any differences in assumptions from those prescribed in the relevant assumptions guidance </a:t>
          </a:r>
          <a:r>
            <a:rPr lang="en-GB" sz="1000" baseline="0">
              <a:latin typeface="Arial" pitchFamily="34" charset="0"/>
              <a:cs typeface="Arial" pitchFamily="34" charset="0"/>
            </a:rPr>
            <a:t>are detailed in the valuation report, together with appropriate justification. Please seek approval to use the new assumption from the PPF in advance.</a:t>
          </a:r>
          <a:endParaRPr lang="en-GB"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indexed="61"/>
    <pageSetUpPr fitToPage="1"/>
  </sheetPr>
  <dimension ref="B1:O107"/>
  <sheetViews>
    <sheetView tabSelected="1" zoomScale="85" zoomScaleNormal="85" workbookViewId="0"/>
  </sheetViews>
  <sheetFormatPr defaultColWidth="9.1796875" defaultRowHeight="12.5" x14ac:dyDescent="0.25"/>
  <cols>
    <col min="1" max="1" width="3.453125" style="1" customWidth="1"/>
    <col min="2" max="2" width="63" style="1" customWidth="1"/>
    <col min="3" max="3" width="26.54296875" style="1" customWidth="1"/>
    <col min="4" max="4" width="26.7265625" style="1" customWidth="1"/>
    <col min="5" max="6" width="26.7265625" style="137" customWidth="1"/>
    <col min="7" max="7" width="11.81640625" style="1" customWidth="1"/>
    <col min="8" max="8" width="11.7265625" style="1" customWidth="1"/>
    <col min="9" max="9" width="10.54296875" style="1" customWidth="1"/>
    <col min="10" max="16384" width="9.1796875" style="1"/>
  </cols>
  <sheetData>
    <row r="1" spans="2:15" x14ac:dyDescent="0.25">
      <c r="E1" s="1"/>
      <c r="F1" s="1"/>
    </row>
    <row r="2" spans="2:15" ht="13" x14ac:dyDescent="0.3">
      <c r="B2" s="22" t="s">
        <v>0</v>
      </c>
      <c r="C2" s="35"/>
      <c r="D2" s="66"/>
      <c r="E2" s="66"/>
      <c r="F2" s="66"/>
      <c r="G2" s="66"/>
      <c r="H2" s="66"/>
      <c r="I2" s="66"/>
      <c r="J2" s="66"/>
      <c r="K2" s="66"/>
      <c r="L2" s="66"/>
      <c r="M2" s="66"/>
      <c r="N2" s="66"/>
      <c r="O2" s="66"/>
    </row>
    <row r="3" spans="2:15" x14ac:dyDescent="0.25">
      <c r="E3" s="1"/>
      <c r="F3" s="1"/>
    </row>
    <row r="4" spans="2:15" ht="13" x14ac:dyDescent="0.3">
      <c r="B4" s="22" t="s">
        <v>1</v>
      </c>
      <c r="C4" s="22"/>
      <c r="D4" s="22"/>
      <c r="E4" s="1"/>
      <c r="F4" s="1"/>
      <c r="G4" s="126"/>
      <c r="H4" s="34"/>
      <c r="I4" s="126"/>
    </row>
    <row r="5" spans="2:15" ht="13" x14ac:dyDescent="0.3">
      <c r="B5" s="22"/>
      <c r="C5" s="22"/>
      <c r="D5" s="22"/>
      <c r="E5" s="1"/>
      <c r="F5" s="1"/>
      <c r="G5" s="126"/>
      <c r="H5" s="34"/>
      <c r="I5" s="126"/>
    </row>
    <row r="6" spans="2:15" ht="13" x14ac:dyDescent="0.3">
      <c r="B6" s="31" t="s">
        <v>2</v>
      </c>
      <c r="C6" s="5" t="s">
        <v>3</v>
      </c>
      <c r="D6" s="5" t="s">
        <v>4</v>
      </c>
      <c r="E6" s="27" t="s">
        <v>5</v>
      </c>
      <c r="F6" s="30"/>
      <c r="G6" s="126"/>
      <c r="H6" s="34"/>
      <c r="I6" s="126"/>
    </row>
    <row r="7" spans="2:15" ht="13" x14ac:dyDescent="0.3">
      <c r="B7" s="1" t="s">
        <v>6</v>
      </c>
      <c r="C7" s="36"/>
      <c r="D7" s="36"/>
      <c r="E7" s="36"/>
      <c r="F7" s="65"/>
      <c r="G7" s="126"/>
      <c r="H7" s="126"/>
      <c r="I7" s="126"/>
    </row>
    <row r="8" spans="2:15" ht="13" x14ac:dyDescent="0.3">
      <c r="B8" s="1" t="s">
        <v>7</v>
      </c>
      <c r="C8" s="36"/>
      <c r="D8" s="36"/>
      <c r="E8" s="37"/>
      <c r="F8" s="65"/>
      <c r="H8" s="22"/>
      <c r="I8" s="22"/>
    </row>
    <row r="9" spans="2:15" ht="13" x14ac:dyDescent="0.3">
      <c r="B9" s="1" t="s">
        <v>8</v>
      </c>
      <c r="C9" s="36"/>
      <c r="D9" s="36"/>
      <c r="E9" s="37"/>
      <c r="F9" s="65"/>
      <c r="G9" s="2"/>
      <c r="H9" s="2"/>
      <c r="I9" s="2"/>
      <c r="J9" s="2"/>
      <c r="K9" s="2"/>
    </row>
    <row r="10" spans="2:15" ht="24" customHeight="1" x14ac:dyDescent="0.3">
      <c r="B10" s="28" t="s">
        <v>9</v>
      </c>
      <c r="C10" s="36"/>
      <c r="D10" s="36"/>
      <c r="E10" s="37"/>
      <c r="F10" s="65"/>
      <c r="G10" s="156"/>
      <c r="H10" s="156"/>
      <c r="I10" s="156"/>
      <c r="J10" s="156"/>
      <c r="K10" s="156"/>
    </row>
    <row r="11" spans="2:15" ht="13" x14ac:dyDescent="0.3">
      <c r="B11" s="1" t="s">
        <v>10</v>
      </c>
      <c r="C11" s="36"/>
      <c r="D11" s="36"/>
      <c r="E11" s="37"/>
      <c r="F11" s="65"/>
      <c r="G11" s="2"/>
      <c r="H11" s="2"/>
      <c r="I11" s="2"/>
      <c r="J11" s="2"/>
      <c r="K11" s="2"/>
    </row>
    <row r="12" spans="2:15" ht="13" x14ac:dyDescent="0.3">
      <c r="B12" s="29" t="s">
        <v>5</v>
      </c>
      <c r="C12" s="39"/>
      <c r="D12" s="39"/>
      <c r="E12" s="39"/>
      <c r="F12" s="65"/>
      <c r="G12" s="2"/>
      <c r="H12" s="2"/>
      <c r="I12" s="2"/>
      <c r="J12" s="2"/>
      <c r="K12" s="2"/>
    </row>
    <row r="13" spans="2:15" x14ac:dyDescent="0.25">
      <c r="E13" s="1"/>
      <c r="F13" s="1"/>
      <c r="G13" s="2"/>
      <c r="H13" s="2"/>
      <c r="I13" s="2"/>
      <c r="J13" s="2"/>
      <c r="K13" s="2"/>
    </row>
    <row r="14" spans="2:15" ht="13" x14ac:dyDescent="0.3">
      <c r="B14" s="22" t="s">
        <v>11</v>
      </c>
      <c r="E14" s="1"/>
      <c r="F14" s="1"/>
      <c r="G14" s="85"/>
      <c r="H14" s="2"/>
      <c r="I14" s="2"/>
      <c r="J14" s="2"/>
      <c r="K14" s="2"/>
    </row>
    <row r="15" spans="2:15" ht="13" x14ac:dyDescent="0.3">
      <c r="D15" s="93"/>
      <c r="E15" s="1"/>
      <c r="F15" s="1"/>
      <c r="G15" s="2"/>
      <c r="H15" s="2"/>
      <c r="I15" s="2"/>
      <c r="J15" s="2"/>
      <c r="K15" s="2"/>
    </row>
    <row r="16" spans="2:15" x14ac:dyDescent="0.25">
      <c r="B16" s="126" t="s">
        <v>12</v>
      </c>
      <c r="C16" s="87"/>
      <c r="F16" s="88"/>
      <c r="G16" s="2"/>
      <c r="H16" s="2"/>
      <c r="I16" s="2"/>
      <c r="J16" s="2"/>
      <c r="K16" s="2"/>
    </row>
    <row r="17" spans="2:11" ht="25" x14ac:dyDescent="0.25">
      <c r="B17" s="86" t="s">
        <v>13</v>
      </c>
      <c r="C17" s="92"/>
      <c r="F17" s="88"/>
      <c r="G17" s="2"/>
      <c r="H17" s="2"/>
      <c r="I17" s="2"/>
      <c r="J17" s="2"/>
      <c r="K17" s="2"/>
    </row>
    <row r="18" spans="2:11" x14ac:dyDescent="0.25">
      <c r="B18" s="126" t="s">
        <v>14</v>
      </c>
      <c r="C18" s="94"/>
      <c r="F18" s="88"/>
      <c r="G18" s="2"/>
      <c r="H18" s="2"/>
      <c r="I18" s="2"/>
      <c r="J18" s="2"/>
      <c r="K18" s="2"/>
    </row>
    <row r="19" spans="2:11" x14ac:dyDescent="0.25">
      <c r="B19" s="126" t="s">
        <v>15</v>
      </c>
      <c r="C19" s="95"/>
      <c r="D19" s="88"/>
      <c r="F19" s="1"/>
    </row>
    <row r="20" spans="2:11" x14ac:dyDescent="0.25">
      <c r="B20" s="126" t="s">
        <v>16</v>
      </c>
      <c r="C20" s="90"/>
      <c r="F20" s="96"/>
    </row>
    <row r="21" spans="2:11" x14ac:dyDescent="0.25">
      <c r="E21" s="1"/>
      <c r="F21" s="89"/>
    </row>
    <row r="22" spans="2:11" ht="13" x14ac:dyDescent="0.3">
      <c r="B22" s="22" t="s">
        <v>17</v>
      </c>
      <c r="E22" s="1"/>
      <c r="F22" s="1"/>
    </row>
    <row r="23" spans="2:11" ht="39" customHeight="1" x14ac:dyDescent="0.25">
      <c r="B23" s="31" t="s">
        <v>18</v>
      </c>
      <c r="C23" s="5" t="s">
        <v>19</v>
      </c>
      <c r="D23" s="153" t="s">
        <v>20</v>
      </c>
      <c r="E23" s="154"/>
      <c r="F23" s="1"/>
    </row>
    <row r="24" spans="2:11" ht="39" customHeight="1" x14ac:dyDescent="0.25">
      <c r="B24" s="31"/>
      <c r="C24" s="5"/>
      <c r="D24" s="109"/>
      <c r="E24" s="110"/>
      <c r="F24" s="1"/>
    </row>
    <row r="25" spans="2:11" ht="13" x14ac:dyDescent="0.3">
      <c r="B25" s="29" t="s">
        <v>21</v>
      </c>
      <c r="C25" s="41"/>
      <c r="D25" s="12" t="s">
        <v>22</v>
      </c>
      <c r="E25" s="12"/>
      <c r="F25" s="1"/>
    </row>
    <row r="26" spans="2:11" x14ac:dyDescent="0.25">
      <c r="B26" s="91"/>
      <c r="C26" s="40"/>
      <c r="D26" s="91"/>
      <c r="E26" s="36"/>
      <c r="F26" s="1"/>
    </row>
    <row r="27" spans="2:11" x14ac:dyDescent="0.25">
      <c r="B27" s="91"/>
      <c r="C27" s="40"/>
      <c r="D27" s="91"/>
      <c r="E27" s="38"/>
      <c r="F27" s="1"/>
    </row>
    <row r="28" spans="2:11" x14ac:dyDescent="0.25">
      <c r="B28" s="91"/>
      <c r="C28" s="40"/>
      <c r="D28" s="91"/>
      <c r="E28" s="36"/>
      <c r="F28" s="1"/>
    </row>
    <row r="29" spans="2:11" x14ac:dyDescent="0.25">
      <c r="B29" s="91"/>
      <c r="C29" s="40"/>
      <c r="D29" s="91"/>
      <c r="E29" s="38"/>
      <c r="F29" s="1"/>
    </row>
    <row r="30" spans="2:11" x14ac:dyDescent="0.25">
      <c r="B30" s="91"/>
      <c r="C30" s="40"/>
      <c r="D30" s="91"/>
      <c r="E30" s="36"/>
      <c r="F30" s="1"/>
    </row>
    <row r="31" spans="2:11" x14ac:dyDescent="0.25">
      <c r="B31" s="91"/>
      <c r="C31" s="40"/>
      <c r="D31" s="91"/>
      <c r="E31" s="38"/>
      <c r="F31" s="1"/>
    </row>
    <row r="32" spans="2:11" x14ac:dyDescent="0.25">
      <c r="B32" s="91"/>
      <c r="C32" s="40"/>
      <c r="D32" s="91"/>
      <c r="E32" s="36"/>
      <c r="F32" s="1"/>
    </row>
    <row r="33" spans="2:7" ht="13" x14ac:dyDescent="0.3">
      <c r="B33" s="29" t="s">
        <v>23</v>
      </c>
      <c r="C33" s="41"/>
      <c r="D33" s="12" t="s">
        <v>22</v>
      </c>
      <c r="E33" s="12"/>
      <c r="F33" s="1"/>
    </row>
    <row r="34" spans="2:7" x14ac:dyDescent="0.25">
      <c r="C34" s="155" t="str">
        <f>IF(OR(AssetValue_Report&lt;SUM(AssetValue_Accounts,AssetAdjustments),AssetValue_Report&gt;SUM(AssetValue_Accounts,AssetAdjustments)),"Asset Value in report is not equal to the sum of the above","Asset value in report is OK")</f>
        <v>Asset value in report is OK</v>
      </c>
      <c r="D34" s="155"/>
      <c r="E34" s="155"/>
      <c r="F34" s="155"/>
      <c r="G34" s="155"/>
    </row>
    <row r="35" spans="2:7" x14ac:dyDescent="0.25">
      <c r="E35" s="1"/>
      <c r="F35" s="1"/>
    </row>
    <row r="36" spans="2:7" ht="13" x14ac:dyDescent="0.3">
      <c r="B36" s="22" t="s">
        <v>24</v>
      </c>
      <c r="E36" s="1"/>
      <c r="F36" s="1"/>
    </row>
    <row r="37" spans="2:7" x14ac:dyDescent="0.25">
      <c r="B37" s="31" t="s">
        <v>25</v>
      </c>
      <c r="C37" s="136" t="s">
        <v>26</v>
      </c>
      <c r="D37" s="136" t="s">
        <v>27</v>
      </c>
      <c r="E37" s="136" t="s">
        <v>28</v>
      </c>
      <c r="F37" s="136" t="s">
        <v>29</v>
      </c>
      <c r="G37" s="138" t="s">
        <v>30</v>
      </c>
    </row>
    <row r="38" spans="2:7" x14ac:dyDescent="0.25">
      <c r="B38" s="1">
        <v>1</v>
      </c>
      <c r="C38" s="139"/>
      <c r="D38" s="139"/>
      <c r="E38" s="139"/>
      <c r="F38" s="139"/>
      <c r="G38" s="139"/>
    </row>
    <row r="39" spans="2:7" x14ac:dyDescent="0.25">
      <c r="B39" s="1">
        <v>2</v>
      </c>
      <c r="C39" s="139"/>
      <c r="D39" s="139"/>
      <c r="E39" s="139"/>
      <c r="F39" s="139"/>
      <c r="G39" s="139"/>
    </row>
    <row r="40" spans="2:7" x14ac:dyDescent="0.25">
      <c r="B40" s="1">
        <v>3</v>
      </c>
      <c r="C40" s="139"/>
      <c r="D40" s="139"/>
      <c r="E40" s="139"/>
      <c r="F40" s="139"/>
      <c r="G40" s="139"/>
    </row>
    <row r="41" spans="2:7" x14ac:dyDescent="0.25">
      <c r="B41" s="1">
        <v>4</v>
      </c>
      <c r="C41" s="139"/>
      <c r="D41" s="139"/>
      <c r="E41" s="139"/>
      <c r="F41" s="139"/>
      <c r="G41" s="139"/>
    </row>
    <row r="42" spans="2:7" x14ac:dyDescent="0.25">
      <c r="B42" s="1">
        <v>5</v>
      </c>
      <c r="C42" s="139"/>
      <c r="D42" s="139"/>
      <c r="E42" s="139"/>
      <c r="F42" s="139"/>
      <c r="G42" s="139"/>
    </row>
    <row r="43" spans="2:7" x14ac:dyDescent="0.25">
      <c r="B43" s="1">
        <v>6</v>
      </c>
      <c r="C43" s="139"/>
      <c r="D43" s="139"/>
      <c r="E43" s="139"/>
      <c r="F43" s="139"/>
      <c r="G43" s="139"/>
    </row>
    <row r="44" spans="2:7" x14ac:dyDescent="0.25">
      <c r="B44" s="1">
        <v>7</v>
      </c>
      <c r="C44" s="139"/>
      <c r="D44" s="139"/>
      <c r="E44" s="139"/>
      <c r="F44" s="139"/>
      <c r="G44" s="139"/>
    </row>
    <row r="45" spans="2:7" x14ac:dyDescent="0.25">
      <c r="B45" s="1">
        <v>8</v>
      </c>
      <c r="C45" s="139"/>
      <c r="D45" s="139"/>
      <c r="E45" s="139"/>
      <c r="F45" s="139"/>
      <c r="G45" s="139"/>
    </row>
    <row r="46" spans="2:7" x14ac:dyDescent="0.25">
      <c r="B46" s="1">
        <v>9</v>
      </c>
      <c r="C46" s="139"/>
      <c r="D46" s="139"/>
      <c r="E46" s="139"/>
      <c r="F46" s="139"/>
      <c r="G46" s="139"/>
    </row>
    <row r="47" spans="2:7" x14ac:dyDescent="0.25">
      <c r="B47" s="1">
        <v>10</v>
      </c>
      <c r="C47" s="139"/>
      <c r="D47" s="139"/>
      <c r="E47" s="139"/>
      <c r="F47" s="139"/>
      <c r="G47" s="139"/>
    </row>
    <row r="48" spans="2:7" x14ac:dyDescent="0.25">
      <c r="B48" s="1">
        <v>11</v>
      </c>
      <c r="C48" s="139"/>
      <c r="D48" s="139"/>
      <c r="E48" s="139"/>
      <c r="F48" s="139"/>
      <c r="G48" s="139"/>
    </row>
    <row r="49" spans="2:7" x14ac:dyDescent="0.25">
      <c r="B49" s="1">
        <v>12</v>
      </c>
      <c r="C49" s="139"/>
      <c r="D49" s="139"/>
      <c r="E49" s="139"/>
      <c r="F49" s="139"/>
      <c r="G49" s="139"/>
    </row>
    <row r="50" spans="2:7" x14ac:dyDescent="0.25">
      <c r="B50" s="1">
        <v>13</v>
      </c>
      <c r="C50" s="139"/>
      <c r="D50" s="139"/>
      <c r="E50" s="139"/>
      <c r="F50" s="139"/>
      <c r="G50" s="139"/>
    </row>
    <row r="51" spans="2:7" x14ac:dyDescent="0.25">
      <c r="B51" s="1">
        <v>14</v>
      </c>
      <c r="C51" s="139"/>
      <c r="D51" s="139"/>
      <c r="E51" s="139"/>
      <c r="F51" s="139"/>
      <c r="G51" s="139"/>
    </row>
    <row r="52" spans="2:7" x14ac:dyDescent="0.25">
      <c r="B52" s="1">
        <v>15</v>
      </c>
      <c r="C52" s="139"/>
      <c r="D52" s="139"/>
      <c r="E52" s="139"/>
      <c r="F52" s="139"/>
      <c r="G52" s="139"/>
    </row>
    <row r="53" spans="2:7" x14ac:dyDescent="0.25">
      <c r="B53" s="1">
        <v>16</v>
      </c>
      <c r="C53" s="139"/>
      <c r="D53" s="139"/>
      <c r="E53" s="139"/>
      <c r="F53" s="139"/>
      <c r="G53" s="139"/>
    </row>
    <row r="54" spans="2:7" x14ac:dyDescent="0.25">
      <c r="B54" s="1">
        <v>17</v>
      </c>
      <c r="C54" s="139"/>
      <c r="D54" s="139"/>
      <c r="E54" s="139"/>
      <c r="F54" s="139"/>
      <c r="G54" s="139"/>
    </row>
    <row r="55" spans="2:7" x14ac:dyDescent="0.25">
      <c r="B55" s="1">
        <v>18</v>
      </c>
      <c r="C55" s="139"/>
      <c r="D55" s="139"/>
      <c r="E55" s="139"/>
      <c r="F55" s="139"/>
      <c r="G55" s="139"/>
    </row>
    <row r="56" spans="2:7" x14ac:dyDescent="0.25">
      <c r="B56" s="1">
        <v>19</v>
      </c>
      <c r="C56" s="139"/>
      <c r="D56" s="139"/>
      <c r="E56" s="139"/>
      <c r="F56" s="139"/>
      <c r="G56" s="139"/>
    </row>
    <row r="57" spans="2:7" x14ac:dyDescent="0.25">
      <c r="B57" s="1">
        <v>20</v>
      </c>
      <c r="C57" s="139"/>
      <c r="D57" s="139"/>
      <c r="E57" s="139"/>
      <c r="F57" s="139"/>
      <c r="G57" s="139"/>
    </row>
    <row r="58" spans="2:7" x14ac:dyDescent="0.25">
      <c r="B58" s="1">
        <v>21</v>
      </c>
      <c r="C58" s="139"/>
      <c r="D58" s="139"/>
      <c r="E58" s="139"/>
      <c r="F58" s="139"/>
      <c r="G58" s="139"/>
    </row>
    <row r="59" spans="2:7" x14ac:dyDescent="0.25">
      <c r="B59" s="1">
        <v>22</v>
      </c>
      <c r="C59" s="139"/>
      <c r="D59" s="139"/>
      <c r="E59" s="139"/>
      <c r="F59" s="139"/>
      <c r="G59" s="139"/>
    </row>
    <row r="60" spans="2:7" x14ac:dyDescent="0.25">
      <c r="B60" s="1">
        <v>23</v>
      </c>
      <c r="C60" s="139"/>
      <c r="D60" s="139"/>
      <c r="E60" s="139"/>
      <c r="F60" s="139"/>
      <c r="G60" s="139"/>
    </row>
    <row r="61" spans="2:7" x14ac:dyDescent="0.25">
      <c r="B61" s="1">
        <v>24</v>
      </c>
      <c r="C61" s="139"/>
      <c r="D61" s="139"/>
      <c r="E61" s="139"/>
      <c r="F61" s="139"/>
      <c r="G61" s="139"/>
    </row>
    <row r="62" spans="2:7" x14ac:dyDescent="0.25">
      <c r="B62" s="1">
        <v>25</v>
      </c>
      <c r="C62" s="139"/>
      <c r="D62" s="139"/>
      <c r="E62" s="139"/>
      <c r="F62" s="139"/>
      <c r="G62" s="139"/>
    </row>
    <row r="63" spans="2:7" x14ac:dyDescent="0.25">
      <c r="B63" s="1">
        <v>26</v>
      </c>
      <c r="C63" s="139"/>
      <c r="D63" s="139"/>
      <c r="E63" s="139"/>
      <c r="F63" s="139"/>
      <c r="G63" s="139"/>
    </row>
    <row r="64" spans="2:7" x14ac:dyDescent="0.25">
      <c r="B64" s="1">
        <v>27</v>
      </c>
      <c r="C64" s="139"/>
      <c r="D64" s="139"/>
      <c r="E64" s="139"/>
      <c r="F64" s="139"/>
      <c r="G64" s="139"/>
    </row>
    <row r="65" spans="2:7" x14ac:dyDescent="0.25">
      <c r="B65" s="1">
        <v>28</v>
      </c>
      <c r="C65" s="139"/>
      <c r="D65" s="139"/>
      <c r="E65" s="139"/>
      <c r="F65" s="139"/>
      <c r="G65" s="139"/>
    </row>
    <row r="66" spans="2:7" x14ac:dyDescent="0.25">
      <c r="B66" s="1">
        <v>29</v>
      </c>
      <c r="C66" s="139"/>
      <c r="D66" s="139"/>
      <c r="E66" s="139"/>
      <c r="F66" s="139"/>
      <c r="G66" s="139"/>
    </row>
    <row r="67" spans="2:7" x14ac:dyDescent="0.25">
      <c r="B67" s="1">
        <v>30</v>
      </c>
      <c r="C67" s="139"/>
      <c r="D67" s="139"/>
      <c r="E67" s="139"/>
      <c r="F67" s="139"/>
      <c r="G67" s="139"/>
    </row>
    <row r="68" spans="2:7" x14ac:dyDescent="0.25">
      <c r="B68" s="1">
        <v>31</v>
      </c>
      <c r="C68" s="139"/>
      <c r="D68" s="139"/>
      <c r="E68" s="139"/>
      <c r="F68" s="139"/>
      <c r="G68" s="139"/>
    </row>
    <row r="69" spans="2:7" x14ac:dyDescent="0.25">
      <c r="B69" s="1">
        <v>32</v>
      </c>
      <c r="C69" s="139"/>
      <c r="D69" s="139"/>
      <c r="E69" s="139"/>
      <c r="F69" s="139"/>
      <c r="G69" s="139"/>
    </row>
    <row r="70" spans="2:7" x14ac:dyDescent="0.25">
      <c r="B70" s="1">
        <v>33</v>
      </c>
      <c r="C70" s="139"/>
      <c r="D70" s="139"/>
      <c r="E70" s="139"/>
      <c r="F70" s="139"/>
      <c r="G70" s="139"/>
    </row>
    <row r="71" spans="2:7" x14ac:dyDescent="0.25">
      <c r="B71" s="1">
        <v>34</v>
      </c>
      <c r="C71" s="139"/>
      <c r="D71" s="139"/>
      <c r="E71" s="139"/>
      <c r="F71" s="139"/>
      <c r="G71" s="139"/>
    </row>
    <row r="72" spans="2:7" x14ac:dyDescent="0.25">
      <c r="B72" s="1">
        <v>35</v>
      </c>
      <c r="C72" s="139"/>
      <c r="D72" s="139"/>
      <c r="E72" s="139"/>
      <c r="F72" s="139"/>
      <c r="G72" s="139"/>
    </row>
    <row r="73" spans="2:7" x14ac:dyDescent="0.25">
      <c r="B73" s="1">
        <v>36</v>
      </c>
      <c r="C73" s="139"/>
      <c r="D73" s="139"/>
      <c r="E73" s="139"/>
      <c r="F73" s="139"/>
      <c r="G73" s="139"/>
    </row>
    <row r="74" spans="2:7" x14ac:dyDescent="0.25">
      <c r="B74" s="1">
        <v>37</v>
      </c>
      <c r="C74" s="139"/>
      <c r="D74" s="139"/>
      <c r="E74" s="139"/>
      <c r="F74" s="139"/>
      <c r="G74" s="139"/>
    </row>
    <row r="75" spans="2:7" x14ac:dyDescent="0.25">
      <c r="B75" s="1">
        <v>38</v>
      </c>
      <c r="C75" s="139"/>
      <c r="D75" s="139"/>
      <c r="E75" s="139"/>
      <c r="F75" s="139"/>
      <c r="G75" s="139"/>
    </row>
    <row r="76" spans="2:7" x14ac:dyDescent="0.25">
      <c r="B76" s="1">
        <v>39</v>
      </c>
      <c r="C76" s="139"/>
      <c r="D76" s="139"/>
      <c r="E76" s="139"/>
      <c r="F76" s="139"/>
      <c r="G76" s="139"/>
    </row>
    <row r="77" spans="2:7" x14ac:dyDescent="0.25">
      <c r="B77" s="1">
        <v>40</v>
      </c>
      <c r="C77" s="139"/>
      <c r="D77" s="139"/>
      <c r="E77" s="139"/>
      <c r="F77" s="139"/>
      <c r="G77" s="139"/>
    </row>
    <row r="78" spans="2:7" x14ac:dyDescent="0.25">
      <c r="B78" s="1">
        <v>41</v>
      </c>
      <c r="C78" s="139"/>
      <c r="D78" s="139"/>
      <c r="E78" s="139"/>
      <c r="F78" s="139"/>
      <c r="G78" s="139"/>
    </row>
    <row r="79" spans="2:7" x14ac:dyDescent="0.25">
      <c r="B79" s="1">
        <v>42</v>
      </c>
      <c r="C79" s="139"/>
      <c r="D79" s="139"/>
      <c r="E79" s="139"/>
      <c r="F79" s="139"/>
      <c r="G79" s="139"/>
    </row>
    <row r="80" spans="2:7" x14ac:dyDescent="0.25">
      <c r="B80" s="1">
        <v>43</v>
      </c>
      <c r="C80" s="139"/>
      <c r="D80" s="139"/>
      <c r="E80" s="139"/>
      <c r="F80" s="139"/>
      <c r="G80" s="139"/>
    </row>
    <row r="81" spans="2:7" x14ac:dyDescent="0.25">
      <c r="B81" s="1">
        <v>44</v>
      </c>
      <c r="C81" s="139"/>
      <c r="D81" s="139"/>
      <c r="E81" s="139"/>
      <c r="F81" s="139"/>
      <c r="G81" s="139"/>
    </row>
    <row r="82" spans="2:7" x14ac:dyDescent="0.25">
      <c r="B82" s="1">
        <v>45</v>
      </c>
      <c r="C82" s="139"/>
      <c r="D82" s="139"/>
      <c r="E82" s="139"/>
      <c r="F82" s="139"/>
      <c r="G82" s="139"/>
    </row>
    <row r="83" spans="2:7" x14ac:dyDescent="0.25">
      <c r="B83" s="1">
        <v>46</v>
      </c>
      <c r="C83" s="139"/>
      <c r="D83" s="139"/>
      <c r="E83" s="139"/>
      <c r="F83" s="139"/>
      <c r="G83" s="139"/>
    </row>
    <row r="84" spans="2:7" x14ac:dyDescent="0.25">
      <c r="B84" s="1">
        <v>47</v>
      </c>
      <c r="C84" s="139"/>
      <c r="D84" s="139"/>
      <c r="E84" s="139"/>
      <c r="F84" s="139"/>
      <c r="G84" s="139"/>
    </row>
    <row r="85" spans="2:7" x14ac:dyDescent="0.25">
      <c r="B85" s="1">
        <v>48</v>
      </c>
      <c r="C85" s="139"/>
      <c r="D85" s="139"/>
      <c r="E85" s="139"/>
      <c r="F85" s="139"/>
      <c r="G85" s="139"/>
    </row>
    <row r="86" spans="2:7" x14ac:dyDescent="0.25">
      <c r="B86" s="1">
        <v>49</v>
      </c>
      <c r="C86" s="139"/>
      <c r="D86" s="139"/>
      <c r="E86" s="139"/>
      <c r="F86" s="139"/>
      <c r="G86" s="139"/>
    </row>
    <row r="87" spans="2:7" x14ac:dyDescent="0.25">
      <c r="B87" s="1">
        <v>50</v>
      </c>
      <c r="C87" s="139"/>
      <c r="D87" s="139"/>
      <c r="E87" s="139"/>
      <c r="F87" s="139"/>
      <c r="G87" s="139"/>
    </row>
    <row r="88" spans="2:7" x14ac:dyDescent="0.25">
      <c r="B88" s="1">
        <v>51</v>
      </c>
      <c r="C88" s="139"/>
      <c r="D88" s="139"/>
      <c r="E88" s="139"/>
      <c r="F88" s="139"/>
      <c r="G88" s="139"/>
    </row>
    <row r="89" spans="2:7" x14ac:dyDescent="0.25">
      <c r="B89" s="1">
        <v>52</v>
      </c>
      <c r="C89" s="139"/>
      <c r="D89" s="139"/>
      <c r="E89" s="139"/>
      <c r="F89" s="139"/>
      <c r="G89" s="139"/>
    </row>
    <row r="90" spans="2:7" x14ac:dyDescent="0.25">
      <c r="B90" s="1">
        <v>53</v>
      </c>
      <c r="C90" s="139"/>
      <c r="D90" s="139"/>
      <c r="E90" s="139"/>
      <c r="F90" s="139"/>
      <c r="G90" s="139"/>
    </row>
    <row r="91" spans="2:7" x14ac:dyDescent="0.25">
      <c r="B91" s="1">
        <v>54</v>
      </c>
      <c r="C91" s="139"/>
      <c r="D91" s="139"/>
      <c r="E91" s="139"/>
      <c r="F91" s="139"/>
      <c r="G91" s="139"/>
    </row>
    <row r="92" spans="2:7" x14ac:dyDescent="0.25">
      <c r="B92" s="1">
        <v>55</v>
      </c>
      <c r="C92" s="139"/>
      <c r="D92" s="139"/>
      <c r="E92" s="139"/>
      <c r="F92" s="139"/>
      <c r="G92" s="139"/>
    </row>
    <row r="93" spans="2:7" x14ac:dyDescent="0.25">
      <c r="B93" s="1">
        <v>56</v>
      </c>
      <c r="C93" s="139"/>
      <c r="D93" s="139"/>
      <c r="E93" s="139"/>
      <c r="F93" s="139"/>
      <c r="G93" s="139"/>
    </row>
    <row r="94" spans="2:7" x14ac:dyDescent="0.25">
      <c r="B94" s="1">
        <v>57</v>
      </c>
      <c r="C94" s="139"/>
      <c r="D94" s="139"/>
      <c r="E94" s="139"/>
      <c r="F94" s="139"/>
      <c r="G94" s="139"/>
    </row>
    <row r="95" spans="2:7" x14ac:dyDescent="0.25">
      <c r="B95" s="1">
        <v>58</v>
      </c>
      <c r="C95" s="139"/>
      <c r="D95" s="139"/>
      <c r="E95" s="139"/>
      <c r="F95" s="139"/>
      <c r="G95" s="139"/>
    </row>
    <row r="96" spans="2:7" x14ac:dyDescent="0.25">
      <c r="B96" s="1">
        <v>59</v>
      </c>
      <c r="C96" s="139"/>
      <c r="D96" s="139"/>
      <c r="E96" s="139"/>
      <c r="F96" s="139"/>
      <c r="G96" s="139"/>
    </row>
    <row r="97" spans="2:7" x14ac:dyDescent="0.25">
      <c r="B97" s="1">
        <v>60</v>
      </c>
      <c r="C97" s="139"/>
      <c r="D97" s="139"/>
      <c r="E97" s="139"/>
      <c r="F97" s="139"/>
      <c r="G97" s="139"/>
    </row>
    <row r="98" spans="2:7" x14ac:dyDescent="0.25">
      <c r="B98" s="1">
        <v>61</v>
      </c>
      <c r="C98" s="139"/>
      <c r="D98" s="139"/>
      <c r="E98" s="139"/>
      <c r="F98" s="139"/>
      <c r="G98" s="139"/>
    </row>
    <row r="99" spans="2:7" x14ac:dyDescent="0.25">
      <c r="B99" s="1">
        <v>62</v>
      </c>
      <c r="C99" s="139"/>
      <c r="D99" s="139"/>
      <c r="E99" s="139"/>
      <c r="F99" s="139"/>
      <c r="G99" s="139"/>
    </row>
    <row r="100" spans="2:7" x14ac:dyDescent="0.25">
      <c r="B100" s="1">
        <v>63</v>
      </c>
      <c r="C100" s="139"/>
      <c r="D100" s="139"/>
      <c r="E100" s="139"/>
      <c r="F100" s="139"/>
      <c r="G100" s="139"/>
    </row>
    <row r="101" spans="2:7" x14ac:dyDescent="0.25">
      <c r="B101" s="1">
        <v>64</v>
      </c>
      <c r="C101" s="139"/>
      <c r="D101" s="139"/>
      <c r="E101" s="139"/>
      <c r="F101" s="139"/>
      <c r="G101" s="139"/>
    </row>
    <row r="102" spans="2:7" x14ac:dyDescent="0.25">
      <c r="B102" s="1">
        <v>65</v>
      </c>
      <c r="C102" s="139"/>
      <c r="D102" s="139"/>
      <c r="E102" s="139"/>
      <c r="F102" s="139"/>
      <c r="G102" s="139"/>
    </row>
    <row r="103" spans="2:7" x14ac:dyDescent="0.25">
      <c r="B103" s="1">
        <v>66</v>
      </c>
      <c r="C103" s="139"/>
      <c r="D103" s="139"/>
      <c r="E103" s="139"/>
      <c r="F103" s="139"/>
      <c r="G103" s="139"/>
    </row>
    <row r="104" spans="2:7" x14ac:dyDescent="0.25">
      <c r="B104" s="1">
        <v>67</v>
      </c>
      <c r="C104" s="139"/>
      <c r="D104" s="139"/>
      <c r="E104" s="139"/>
      <c r="F104" s="139"/>
      <c r="G104" s="139"/>
    </row>
    <row r="105" spans="2:7" x14ac:dyDescent="0.25">
      <c r="B105" s="1">
        <v>68</v>
      </c>
      <c r="C105" s="139"/>
      <c r="D105" s="139"/>
      <c r="E105" s="139"/>
      <c r="F105" s="139"/>
      <c r="G105" s="139"/>
    </row>
    <row r="106" spans="2:7" x14ac:dyDescent="0.25">
      <c r="B106" s="1">
        <v>69</v>
      </c>
      <c r="C106" s="139"/>
      <c r="D106" s="139"/>
      <c r="E106" s="139"/>
      <c r="F106" s="139"/>
      <c r="G106" s="139"/>
    </row>
    <row r="107" spans="2:7" x14ac:dyDescent="0.25">
      <c r="B107" s="1">
        <v>70</v>
      </c>
      <c r="C107" s="139"/>
      <c r="D107" s="139"/>
      <c r="E107" s="139"/>
      <c r="F107" s="139"/>
      <c r="G107" s="139"/>
    </row>
  </sheetData>
  <sheetProtection selectLockedCells="1"/>
  <dataConsolidate/>
  <mergeCells count="3">
    <mergeCell ref="D23:E23"/>
    <mergeCell ref="C34:G34"/>
    <mergeCell ref="G10:K10"/>
  </mergeCells>
  <phoneticPr fontId="5" type="noConversion"/>
  <conditionalFormatting sqref="C34:G34">
    <cfRule type="cellIs" dxfId="0" priority="14" stopIfTrue="1" operator="notEqual">
      <formula>"Asset value in report is OK"</formula>
    </cfRule>
  </conditionalFormatting>
  <dataValidations count="3">
    <dataValidation type="list" allowBlank="1" showInputMessage="1" showErrorMessage="1" sqref="C17" xr:uid="{00000000-0002-0000-0000-000000000000}">
      <formula1>"Yes,No"</formula1>
    </dataValidation>
    <dataValidation allowBlank="1" showInputMessage="1" showErrorMessage="1" sqref="C18" xr:uid="{00000000-0002-0000-0000-000001000000}"/>
    <dataValidation type="list" allowBlank="1" showInputMessage="1" showErrorMessage="1" sqref="C20" xr:uid="{00000000-0002-0000-0000-000002000000}">
      <formula1>"B10"</formula1>
    </dataValidation>
  </dataValidations>
  <pageMargins left="0.74803149606299213" right="0.74803149606299213" top="0.98425196850393704" bottom="0.98425196850393704" header="0.51181102362204722" footer="0.51181102362204722"/>
  <pageSetup paperSize="9" scale="61" orientation="landscape" cellComments="asDisplayed" r:id="rId1"/>
  <headerFooter alignWithMargins="0">
    <oddHeader>&amp;C&amp;"Calibri"&amp;10&amp;K0000FF Information Classification: Official - Corporate &amp;1#_x000D_</oddHeader>
    <oddFooter>&amp;L&amp;Z&amp;F&amp;R&amp;A</oddFooter>
    <evenFooter>&amp;L&amp;Z&amp;F&amp;R&amp;A</evenFooter>
    <firstFooter>&amp;L&amp;Z&amp;F&amp;R&amp;A</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1"/>
    <pageSetUpPr fitToPage="1"/>
  </sheetPr>
  <dimension ref="A1:AX58"/>
  <sheetViews>
    <sheetView zoomScale="85" zoomScaleNormal="70" workbookViewId="0">
      <selection activeCell="A6" sqref="A6"/>
    </sheetView>
  </sheetViews>
  <sheetFormatPr defaultColWidth="9.1796875" defaultRowHeight="12.5" x14ac:dyDescent="0.25"/>
  <cols>
    <col min="1" max="17" width="20.453125" style="1" customWidth="1"/>
    <col min="18" max="16384" width="9.1796875" style="1"/>
  </cols>
  <sheetData>
    <row r="1" spans="1:50" ht="19.5" customHeight="1" x14ac:dyDescent="0.4">
      <c r="A1" s="23" t="s">
        <v>31</v>
      </c>
      <c r="B1" s="23"/>
      <c r="C1" s="24"/>
    </row>
    <row r="2" spans="1:50" ht="3.75" customHeight="1" x14ac:dyDescent="0.4">
      <c r="A2" s="25"/>
      <c r="B2" s="25"/>
      <c r="C2" s="26"/>
    </row>
    <row r="3" spans="1:50" s="4" customFormat="1" ht="27.75" customHeight="1" x14ac:dyDescent="0.25">
      <c r="A3" s="157" t="s">
        <v>32</v>
      </c>
      <c r="B3" s="158"/>
      <c r="C3" s="158"/>
      <c r="D3" s="158"/>
      <c r="E3" s="158"/>
      <c r="F3" s="158"/>
      <c r="G3" s="158"/>
      <c r="H3" s="158"/>
      <c r="I3" s="158"/>
      <c r="J3" s="158"/>
      <c r="K3" s="158"/>
      <c r="L3" s="158"/>
      <c r="M3" s="158"/>
      <c r="N3" s="158"/>
      <c r="O3" s="158"/>
      <c r="P3" s="158"/>
      <c r="Q3" s="158"/>
    </row>
    <row r="4" spans="1:50" ht="3" customHeight="1" x14ac:dyDescent="0.3">
      <c r="A4" s="6"/>
      <c r="B4" s="97"/>
      <c r="C4" s="98"/>
      <c r="D4" s="98"/>
      <c r="E4" s="98"/>
      <c r="F4" s="98"/>
      <c r="G4" s="98"/>
      <c r="H4" s="98"/>
      <c r="J4" s="98"/>
      <c r="K4" s="98"/>
      <c r="L4" s="98"/>
      <c r="M4" s="98"/>
    </row>
    <row r="5" spans="1:50" ht="13" x14ac:dyDescent="0.3">
      <c r="A5" s="7"/>
      <c r="B5" s="99" t="s">
        <v>33</v>
      </c>
      <c r="C5" s="100"/>
      <c r="D5" s="101"/>
      <c r="E5" s="9" t="s">
        <v>34</v>
      </c>
      <c r="F5" s="10"/>
      <c r="G5" s="10"/>
      <c r="H5" s="10"/>
      <c r="I5" s="10"/>
      <c r="J5" s="11"/>
      <c r="K5" s="9" t="s">
        <v>35</v>
      </c>
      <c r="L5" s="10"/>
      <c r="M5" s="10"/>
      <c r="N5" s="10"/>
      <c r="O5" s="10"/>
      <c r="P5" s="11"/>
      <c r="Q5" s="67"/>
    </row>
    <row r="6" spans="1:50" s="2" customFormat="1" ht="139.5" customHeight="1" x14ac:dyDescent="0.25">
      <c r="A6" s="13" t="s">
        <v>36</v>
      </c>
      <c r="B6" s="68" t="s">
        <v>2</v>
      </c>
      <c r="C6" s="14" t="s">
        <v>37</v>
      </c>
      <c r="D6" s="69" t="s">
        <v>38</v>
      </c>
      <c r="E6" s="16" t="s">
        <v>39</v>
      </c>
      <c r="F6" s="17" t="s">
        <v>40</v>
      </c>
      <c r="G6" s="125" t="s">
        <v>41</v>
      </c>
      <c r="H6" s="17" t="s">
        <v>42</v>
      </c>
      <c r="I6" s="125" t="s">
        <v>137</v>
      </c>
      <c r="J6" s="18" t="s">
        <v>43</v>
      </c>
      <c r="K6" s="16" t="s">
        <v>39</v>
      </c>
      <c r="L6" s="17" t="s">
        <v>40</v>
      </c>
      <c r="M6" s="125" t="s">
        <v>41</v>
      </c>
      <c r="N6" s="125" t="s">
        <v>44</v>
      </c>
      <c r="O6" s="125" t="s">
        <v>137</v>
      </c>
      <c r="P6" s="18" t="s">
        <v>43</v>
      </c>
      <c r="Q6" s="70" t="s">
        <v>45</v>
      </c>
    </row>
    <row r="7" spans="1:50" s="3" customFormat="1" ht="29.25" customHeight="1" x14ac:dyDescent="0.25">
      <c r="A7" s="140" t="s">
        <v>46</v>
      </c>
      <c r="B7" s="141" t="s">
        <v>47</v>
      </c>
      <c r="C7" s="124" t="s">
        <v>48</v>
      </c>
      <c r="D7" s="142" t="s">
        <v>49</v>
      </c>
      <c r="E7" s="141"/>
      <c r="F7" s="124" t="s">
        <v>50</v>
      </c>
      <c r="G7" s="124" t="s">
        <v>50</v>
      </c>
      <c r="H7" s="124"/>
      <c r="I7" s="124" t="s">
        <v>51</v>
      </c>
      <c r="J7" s="142" t="s">
        <v>52</v>
      </c>
      <c r="K7" s="141"/>
      <c r="L7" s="124" t="s">
        <v>50</v>
      </c>
      <c r="M7" s="124" t="s">
        <v>50</v>
      </c>
      <c r="N7" s="124"/>
      <c r="O7" s="124" t="s">
        <v>51</v>
      </c>
      <c r="P7" s="124" t="s">
        <v>52</v>
      </c>
      <c r="Q7" s="143"/>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row>
    <row r="8" spans="1:50" s="3" customFormat="1" ht="29.25" hidden="1" customHeight="1" x14ac:dyDescent="0.25">
      <c r="A8" s="144"/>
      <c r="B8" s="120"/>
      <c r="C8" s="121"/>
      <c r="D8" s="145"/>
      <c r="E8" s="120"/>
      <c r="F8" s="121"/>
      <c r="G8" s="121"/>
      <c r="H8" s="121"/>
      <c r="I8" s="121"/>
      <c r="J8" s="145"/>
      <c r="K8" s="120"/>
      <c r="L8" s="121"/>
      <c r="M8" s="121"/>
      <c r="N8" s="121"/>
      <c r="O8" s="146"/>
      <c r="P8" s="121"/>
      <c r="Q8" s="147"/>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row>
    <row r="9" spans="1:50" s="3" customFormat="1" ht="107.25" hidden="1" customHeight="1" x14ac:dyDescent="0.25">
      <c r="A9" s="116" t="s">
        <v>53</v>
      </c>
      <c r="B9" s="117" t="s">
        <v>2</v>
      </c>
      <c r="C9" s="117" t="s">
        <v>54</v>
      </c>
      <c r="D9" s="117" t="s">
        <v>38</v>
      </c>
      <c r="E9" s="117" t="s">
        <v>55</v>
      </c>
      <c r="F9" s="117" t="s">
        <v>56</v>
      </c>
      <c r="G9" s="117" t="s">
        <v>57</v>
      </c>
      <c r="H9" s="117" t="s">
        <v>58</v>
      </c>
      <c r="I9" s="117" t="s">
        <v>59</v>
      </c>
      <c r="J9" s="117" t="s">
        <v>60</v>
      </c>
      <c r="K9" s="117" t="s">
        <v>61</v>
      </c>
      <c r="L9" s="117" t="s">
        <v>62</v>
      </c>
      <c r="M9" s="117" t="s">
        <v>63</v>
      </c>
      <c r="N9" s="117" t="s">
        <v>64</v>
      </c>
      <c r="O9" s="117" t="s">
        <v>65</v>
      </c>
      <c r="P9" s="117" t="s">
        <v>66</v>
      </c>
      <c r="Q9" s="118" t="s">
        <v>67</v>
      </c>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row>
    <row r="10" spans="1:50" x14ac:dyDescent="0.25">
      <c r="A10" s="71">
        <v>1</v>
      </c>
      <c r="B10" s="42"/>
      <c r="C10" s="43"/>
      <c r="D10" s="44"/>
      <c r="E10" s="45"/>
      <c r="F10" s="46"/>
      <c r="G10" s="46"/>
      <c r="H10" s="47"/>
      <c r="I10" s="111"/>
      <c r="J10" s="48"/>
      <c r="K10" s="45"/>
      <c r="L10" s="46"/>
      <c r="M10" s="46"/>
      <c r="N10" s="47"/>
      <c r="O10" s="113"/>
      <c r="P10" s="48"/>
      <c r="Q10" s="50"/>
    </row>
    <row r="11" spans="1:50" x14ac:dyDescent="0.25">
      <c r="A11" s="71">
        <v>2</v>
      </c>
      <c r="B11" s="42"/>
      <c r="C11" s="43"/>
      <c r="D11" s="44"/>
      <c r="E11" s="45"/>
      <c r="F11" s="46"/>
      <c r="G11" s="46"/>
      <c r="H11" s="47"/>
      <c r="I11" s="111"/>
      <c r="J11" s="48"/>
      <c r="K11" s="45"/>
      <c r="L11" s="46"/>
      <c r="M11" s="46"/>
      <c r="N11" s="47"/>
      <c r="O11" s="113"/>
      <c r="P11" s="48"/>
      <c r="Q11" s="50"/>
    </row>
    <row r="12" spans="1:50" x14ac:dyDescent="0.25">
      <c r="A12" s="71">
        <f t="shared" ref="A12:A54" si="0">A11+1</f>
        <v>3</v>
      </c>
      <c r="B12" s="42"/>
      <c r="C12" s="43"/>
      <c r="D12" s="44"/>
      <c r="E12" s="45"/>
      <c r="F12" s="46"/>
      <c r="G12" s="46"/>
      <c r="H12" s="47"/>
      <c r="I12" s="111"/>
      <c r="J12" s="48"/>
      <c r="K12" s="45"/>
      <c r="L12" s="46"/>
      <c r="M12" s="46"/>
      <c r="N12" s="47"/>
      <c r="O12" s="113"/>
      <c r="P12" s="48"/>
      <c r="Q12" s="50"/>
    </row>
    <row r="13" spans="1:50" x14ac:dyDescent="0.25">
      <c r="A13" s="71">
        <f t="shared" si="0"/>
        <v>4</v>
      </c>
      <c r="B13" s="42"/>
      <c r="C13" s="43"/>
      <c r="D13" s="44"/>
      <c r="E13" s="45"/>
      <c r="F13" s="46"/>
      <c r="G13" s="46"/>
      <c r="H13" s="47"/>
      <c r="I13" s="111"/>
      <c r="J13" s="48"/>
      <c r="K13" s="45"/>
      <c r="L13" s="46"/>
      <c r="M13" s="46"/>
      <c r="N13" s="47"/>
      <c r="O13" s="113"/>
      <c r="P13" s="48"/>
      <c r="Q13" s="50"/>
    </row>
    <row r="14" spans="1:50" x14ac:dyDescent="0.25">
      <c r="A14" s="71">
        <f t="shared" si="0"/>
        <v>5</v>
      </c>
      <c r="B14" s="42"/>
      <c r="C14" s="43"/>
      <c r="D14" s="44"/>
      <c r="E14" s="45"/>
      <c r="F14" s="46"/>
      <c r="G14" s="46"/>
      <c r="H14" s="47"/>
      <c r="I14" s="111"/>
      <c r="J14" s="48"/>
      <c r="K14" s="45"/>
      <c r="L14" s="46"/>
      <c r="M14" s="46"/>
      <c r="N14" s="47"/>
      <c r="O14" s="113"/>
      <c r="P14" s="48"/>
      <c r="Q14" s="50"/>
    </row>
    <row r="15" spans="1:50" x14ac:dyDescent="0.25">
      <c r="A15" s="71">
        <f t="shared" si="0"/>
        <v>6</v>
      </c>
      <c r="B15" s="42"/>
      <c r="C15" s="43"/>
      <c r="D15" s="44"/>
      <c r="E15" s="45"/>
      <c r="F15" s="46"/>
      <c r="G15" s="46"/>
      <c r="H15" s="47"/>
      <c r="I15" s="111"/>
      <c r="J15" s="48"/>
      <c r="K15" s="45"/>
      <c r="L15" s="46"/>
      <c r="M15" s="46"/>
      <c r="N15" s="47"/>
      <c r="O15" s="113"/>
      <c r="P15" s="48"/>
      <c r="Q15" s="50"/>
    </row>
    <row r="16" spans="1:50" x14ac:dyDescent="0.25">
      <c r="A16" s="71">
        <f t="shared" si="0"/>
        <v>7</v>
      </c>
      <c r="B16" s="42"/>
      <c r="C16" s="78"/>
      <c r="D16" s="44"/>
      <c r="E16" s="45"/>
      <c r="F16" s="46"/>
      <c r="G16" s="46"/>
      <c r="H16" s="47"/>
      <c r="I16" s="111"/>
      <c r="J16" s="48"/>
      <c r="K16" s="45"/>
      <c r="L16" s="46"/>
      <c r="M16" s="46"/>
      <c r="N16" s="47"/>
      <c r="O16" s="113"/>
      <c r="P16" s="48"/>
      <c r="Q16" s="50"/>
    </row>
    <row r="17" spans="1:17" x14ac:dyDescent="0.25">
      <c r="A17" s="71">
        <f t="shared" si="0"/>
        <v>8</v>
      </c>
      <c r="B17" s="42"/>
      <c r="C17" s="78"/>
      <c r="D17" s="44"/>
      <c r="E17" s="45"/>
      <c r="F17" s="46"/>
      <c r="G17" s="46"/>
      <c r="H17" s="47"/>
      <c r="I17" s="111"/>
      <c r="J17" s="48"/>
      <c r="K17" s="45"/>
      <c r="L17" s="46"/>
      <c r="M17" s="46"/>
      <c r="N17" s="47"/>
      <c r="O17" s="113"/>
      <c r="P17" s="48"/>
      <c r="Q17" s="50"/>
    </row>
    <row r="18" spans="1:17" x14ac:dyDescent="0.25">
      <c r="A18" s="71">
        <f t="shared" si="0"/>
        <v>9</v>
      </c>
      <c r="B18" s="42"/>
      <c r="C18" s="78"/>
      <c r="D18" s="44"/>
      <c r="E18" s="45"/>
      <c r="F18" s="46"/>
      <c r="G18" s="46"/>
      <c r="H18" s="47"/>
      <c r="I18" s="111"/>
      <c r="J18" s="48"/>
      <c r="K18" s="45"/>
      <c r="L18" s="46"/>
      <c r="M18" s="46"/>
      <c r="N18" s="47"/>
      <c r="O18" s="113"/>
      <c r="P18" s="48"/>
      <c r="Q18" s="50"/>
    </row>
    <row r="19" spans="1:17" x14ac:dyDescent="0.25">
      <c r="A19" s="71">
        <f t="shared" si="0"/>
        <v>10</v>
      </c>
      <c r="B19" s="42"/>
      <c r="C19" s="78"/>
      <c r="D19" s="44"/>
      <c r="E19" s="49"/>
      <c r="F19" s="46"/>
      <c r="G19" s="46"/>
      <c r="H19" s="47"/>
      <c r="I19" s="111"/>
      <c r="J19" s="48"/>
      <c r="K19" s="49"/>
      <c r="L19" s="46"/>
      <c r="M19" s="46"/>
      <c r="N19" s="47"/>
      <c r="O19" s="113"/>
      <c r="P19" s="48"/>
      <c r="Q19" s="50"/>
    </row>
    <row r="20" spans="1:17" x14ac:dyDescent="0.25">
      <c r="A20" s="71">
        <f t="shared" si="0"/>
        <v>11</v>
      </c>
      <c r="B20" s="42"/>
      <c r="C20" s="78"/>
      <c r="D20" s="44"/>
      <c r="E20" s="49"/>
      <c r="F20" s="46"/>
      <c r="G20" s="46"/>
      <c r="H20" s="47"/>
      <c r="I20" s="111"/>
      <c r="J20" s="48"/>
      <c r="K20" s="49"/>
      <c r="L20" s="46"/>
      <c r="M20" s="46"/>
      <c r="N20" s="47"/>
      <c r="O20" s="113"/>
      <c r="P20" s="48"/>
      <c r="Q20" s="50"/>
    </row>
    <row r="21" spans="1:17" x14ac:dyDescent="0.25">
      <c r="A21" s="71">
        <f t="shared" si="0"/>
        <v>12</v>
      </c>
      <c r="B21" s="42"/>
      <c r="C21" s="43"/>
      <c r="D21" s="44"/>
      <c r="E21" s="45"/>
      <c r="F21" s="46"/>
      <c r="G21" s="46"/>
      <c r="H21" s="47"/>
      <c r="I21" s="111"/>
      <c r="J21" s="48"/>
      <c r="K21" s="45"/>
      <c r="L21" s="46"/>
      <c r="M21" s="46"/>
      <c r="N21" s="47"/>
      <c r="O21" s="113"/>
      <c r="P21" s="48"/>
      <c r="Q21" s="50"/>
    </row>
    <row r="22" spans="1:17" x14ac:dyDescent="0.25">
      <c r="A22" s="71">
        <f t="shared" si="0"/>
        <v>13</v>
      </c>
      <c r="B22" s="42"/>
      <c r="C22" s="43"/>
      <c r="D22" s="44"/>
      <c r="E22" s="45"/>
      <c r="F22" s="46"/>
      <c r="G22" s="46"/>
      <c r="H22" s="47"/>
      <c r="I22" s="111"/>
      <c r="J22" s="48"/>
      <c r="K22" s="45"/>
      <c r="L22" s="46"/>
      <c r="M22" s="46"/>
      <c r="N22" s="47"/>
      <c r="O22" s="113"/>
      <c r="P22" s="48"/>
      <c r="Q22" s="50"/>
    </row>
    <row r="23" spans="1:17" x14ac:dyDescent="0.25">
      <c r="A23" s="71">
        <f t="shared" si="0"/>
        <v>14</v>
      </c>
      <c r="B23" s="42"/>
      <c r="C23" s="43"/>
      <c r="D23" s="44"/>
      <c r="E23" s="45"/>
      <c r="F23" s="46"/>
      <c r="G23" s="46"/>
      <c r="H23" s="47"/>
      <c r="I23" s="111"/>
      <c r="J23" s="48"/>
      <c r="K23" s="45"/>
      <c r="L23" s="46"/>
      <c r="M23" s="46"/>
      <c r="N23" s="47"/>
      <c r="O23" s="113"/>
      <c r="P23" s="48"/>
      <c r="Q23" s="50"/>
    </row>
    <row r="24" spans="1:17" x14ac:dyDescent="0.25">
      <c r="A24" s="71">
        <f t="shared" si="0"/>
        <v>15</v>
      </c>
      <c r="B24" s="42"/>
      <c r="C24" s="43"/>
      <c r="D24" s="44"/>
      <c r="E24" s="45"/>
      <c r="F24" s="46"/>
      <c r="G24" s="46"/>
      <c r="H24" s="47"/>
      <c r="I24" s="111"/>
      <c r="J24" s="48"/>
      <c r="K24" s="45"/>
      <c r="L24" s="46"/>
      <c r="M24" s="46"/>
      <c r="N24" s="47"/>
      <c r="O24" s="113"/>
      <c r="P24" s="48"/>
      <c r="Q24" s="50"/>
    </row>
    <row r="25" spans="1:17" x14ac:dyDescent="0.25">
      <c r="A25" s="71">
        <f t="shared" si="0"/>
        <v>16</v>
      </c>
      <c r="B25" s="42"/>
      <c r="C25" s="43"/>
      <c r="D25" s="44"/>
      <c r="E25" s="45"/>
      <c r="F25" s="46"/>
      <c r="G25" s="46"/>
      <c r="H25" s="47"/>
      <c r="I25" s="111"/>
      <c r="J25" s="48"/>
      <c r="K25" s="45"/>
      <c r="L25" s="46"/>
      <c r="M25" s="46"/>
      <c r="N25" s="47"/>
      <c r="O25" s="113"/>
      <c r="P25" s="48"/>
      <c r="Q25" s="50"/>
    </row>
    <row r="26" spans="1:17" x14ac:dyDescent="0.25">
      <c r="A26" s="71">
        <f t="shared" si="0"/>
        <v>17</v>
      </c>
      <c r="B26" s="42"/>
      <c r="C26" s="43"/>
      <c r="D26" s="44"/>
      <c r="E26" s="45"/>
      <c r="F26" s="46"/>
      <c r="G26" s="46"/>
      <c r="H26" s="47"/>
      <c r="I26" s="111"/>
      <c r="J26" s="48"/>
      <c r="K26" s="45"/>
      <c r="L26" s="46"/>
      <c r="M26" s="46"/>
      <c r="N26" s="47"/>
      <c r="O26" s="113"/>
      <c r="P26" s="48"/>
      <c r="Q26" s="50"/>
    </row>
    <row r="27" spans="1:17" x14ac:dyDescent="0.25">
      <c r="A27" s="71">
        <f t="shared" si="0"/>
        <v>18</v>
      </c>
      <c r="B27" s="42"/>
      <c r="C27" s="43"/>
      <c r="D27" s="44"/>
      <c r="E27" s="45"/>
      <c r="F27" s="46"/>
      <c r="G27" s="46"/>
      <c r="H27" s="47"/>
      <c r="I27" s="111"/>
      <c r="J27" s="48"/>
      <c r="K27" s="45"/>
      <c r="L27" s="46"/>
      <c r="M27" s="46"/>
      <c r="N27" s="47"/>
      <c r="O27" s="113"/>
      <c r="P27" s="48"/>
      <c r="Q27" s="50"/>
    </row>
    <row r="28" spans="1:17" x14ac:dyDescent="0.25">
      <c r="A28" s="71">
        <f t="shared" si="0"/>
        <v>19</v>
      </c>
      <c r="B28" s="42"/>
      <c r="C28" s="43"/>
      <c r="D28" s="44"/>
      <c r="E28" s="45"/>
      <c r="F28" s="46"/>
      <c r="G28" s="46"/>
      <c r="H28" s="47"/>
      <c r="I28" s="111"/>
      <c r="J28" s="48"/>
      <c r="K28" s="45"/>
      <c r="L28" s="46"/>
      <c r="M28" s="46"/>
      <c r="N28" s="47"/>
      <c r="O28" s="113"/>
      <c r="P28" s="48"/>
      <c r="Q28" s="50"/>
    </row>
    <row r="29" spans="1:17" x14ac:dyDescent="0.25">
      <c r="A29" s="71">
        <f t="shared" si="0"/>
        <v>20</v>
      </c>
      <c r="B29" s="42"/>
      <c r="C29" s="43"/>
      <c r="D29" s="44"/>
      <c r="E29" s="45"/>
      <c r="F29" s="46"/>
      <c r="G29" s="46"/>
      <c r="H29" s="47"/>
      <c r="I29" s="111"/>
      <c r="J29" s="48"/>
      <c r="K29" s="45"/>
      <c r="L29" s="46"/>
      <c r="M29" s="46"/>
      <c r="N29" s="47"/>
      <c r="O29" s="113"/>
      <c r="P29" s="48"/>
      <c r="Q29" s="50"/>
    </row>
    <row r="30" spans="1:17" x14ac:dyDescent="0.25">
      <c r="A30" s="71">
        <f t="shared" si="0"/>
        <v>21</v>
      </c>
      <c r="B30" s="42"/>
      <c r="C30" s="43"/>
      <c r="D30" s="44"/>
      <c r="E30" s="45"/>
      <c r="F30" s="46"/>
      <c r="G30" s="46"/>
      <c r="H30" s="47"/>
      <c r="I30" s="111"/>
      <c r="J30" s="48"/>
      <c r="K30" s="45"/>
      <c r="L30" s="46"/>
      <c r="M30" s="46"/>
      <c r="N30" s="47"/>
      <c r="O30" s="113"/>
      <c r="P30" s="48"/>
      <c r="Q30" s="50"/>
    </row>
    <row r="31" spans="1:17" x14ac:dyDescent="0.25">
      <c r="A31" s="71">
        <f t="shared" si="0"/>
        <v>22</v>
      </c>
      <c r="B31" s="42"/>
      <c r="C31" s="43"/>
      <c r="D31" s="44"/>
      <c r="E31" s="45"/>
      <c r="F31" s="46"/>
      <c r="G31" s="46"/>
      <c r="H31" s="47"/>
      <c r="I31" s="111"/>
      <c r="J31" s="48"/>
      <c r="K31" s="45"/>
      <c r="L31" s="46"/>
      <c r="M31" s="46"/>
      <c r="N31" s="47"/>
      <c r="O31" s="113"/>
      <c r="P31" s="48"/>
      <c r="Q31" s="50"/>
    </row>
    <row r="32" spans="1:17" x14ac:dyDescent="0.25">
      <c r="A32" s="71">
        <f t="shared" si="0"/>
        <v>23</v>
      </c>
      <c r="B32" s="42"/>
      <c r="C32" s="43"/>
      <c r="D32" s="44"/>
      <c r="E32" s="45"/>
      <c r="F32" s="46"/>
      <c r="G32" s="46"/>
      <c r="H32" s="47"/>
      <c r="I32" s="111"/>
      <c r="J32" s="48"/>
      <c r="K32" s="45"/>
      <c r="L32" s="46"/>
      <c r="M32" s="46"/>
      <c r="N32" s="47"/>
      <c r="O32" s="113"/>
      <c r="P32" s="48"/>
      <c r="Q32" s="50"/>
    </row>
    <row r="33" spans="1:17" x14ac:dyDescent="0.25">
      <c r="A33" s="71">
        <f t="shared" si="0"/>
        <v>24</v>
      </c>
      <c r="B33" s="42"/>
      <c r="C33" s="43"/>
      <c r="D33" s="44"/>
      <c r="E33" s="45"/>
      <c r="F33" s="46"/>
      <c r="G33" s="46"/>
      <c r="H33" s="47"/>
      <c r="I33" s="111"/>
      <c r="J33" s="48"/>
      <c r="K33" s="45"/>
      <c r="L33" s="46"/>
      <c r="M33" s="46"/>
      <c r="N33" s="47"/>
      <c r="O33" s="113"/>
      <c r="P33" s="48"/>
      <c r="Q33" s="50"/>
    </row>
    <row r="34" spans="1:17" x14ac:dyDescent="0.25">
      <c r="A34" s="71">
        <f t="shared" si="0"/>
        <v>25</v>
      </c>
      <c r="B34" s="42"/>
      <c r="C34" s="43"/>
      <c r="D34" s="44"/>
      <c r="E34" s="45"/>
      <c r="F34" s="46"/>
      <c r="G34" s="46"/>
      <c r="H34" s="47"/>
      <c r="I34" s="111"/>
      <c r="J34" s="48"/>
      <c r="K34" s="45"/>
      <c r="L34" s="46"/>
      <c r="M34" s="46"/>
      <c r="N34" s="47"/>
      <c r="O34" s="113"/>
      <c r="P34" s="48"/>
      <c r="Q34" s="50"/>
    </row>
    <row r="35" spans="1:17" x14ac:dyDescent="0.25">
      <c r="A35" s="71">
        <f t="shared" si="0"/>
        <v>26</v>
      </c>
      <c r="B35" s="42"/>
      <c r="C35" s="43"/>
      <c r="D35" s="44"/>
      <c r="E35" s="45"/>
      <c r="F35" s="46"/>
      <c r="G35" s="46"/>
      <c r="H35" s="47"/>
      <c r="I35" s="111"/>
      <c r="J35" s="48"/>
      <c r="K35" s="45"/>
      <c r="L35" s="46"/>
      <c r="M35" s="46"/>
      <c r="N35" s="47"/>
      <c r="O35" s="113"/>
      <c r="P35" s="48"/>
      <c r="Q35" s="50"/>
    </row>
    <row r="36" spans="1:17" x14ac:dyDescent="0.25">
      <c r="A36" s="71">
        <f t="shared" si="0"/>
        <v>27</v>
      </c>
      <c r="B36" s="42"/>
      <c r="C36" s="43"/>
      <c r="D36" s="44"/>
      <c r="E36" s="45"/>
      <c r="F36" s="46"/>
      <c r="G36" s="46"/>
      <c r="H36" s="47"/>
      <c r="I36" s="111"/>
      <c r="J36" s="48"/>
      <c r="K36" s="45"/>
      <c r="L36" s="46"/>
      <c r="M36" s="46"/>
      <c r="N36" s="47"/>
      <c r="O36" s="113"/>
      <c r="P36" s="48"/>
      <c r="Q36" s="50"/>
    </row>
    <row r="37" spans="1:17" x14ac:dyDescent="0.25">
      <c r="A37" s="71">
        <f t="shared" si="0"/>
        <v>28</v>
      </c>
      <c r="B37" s="42"/>
      <c r="C37" s="43"/>
      <c r="D37" s="44"/>
      <c r="E37" s="45"/>
      <c r="F37" s="46"/>
      <c r="G37" s="46"/>
      <c r="H37" s="47"/>
      <c r="I37" s="111"/>
      <c r="J37" s="48"/>
      <c r="K37" s="45"/>
      <c r="L37" s="46"/>
      <c r="M37" s="46"/>
      <c r="N37" s="47"/>
      <c r="O37" s="113"/>
      <c r="P37" s="48"/>
      <c r="Q37" s="50"/>
    </row>
    <row r="38" spans="1:17" x14ac:dyDescent="0.25">
      <c r="A38" s="71">
        <f t="shared" si="0"/>
        <v>29</v>
      </c>
      <c r="B38" s="42"/>
      <c r="C38" s="43"/>
      <c r="D38" s="44"/>
      <c r="E38" s="45"/>
      <c r="F38" s="46"/>
      <c r="G38" s="46"/>
      <c r="H38" s="47"/>
      <c r="I38" s="111"/>
      <c r="J38" s="48"/>
      <c r="K38" s="45"/>
      <c r="L38" s="46"/>
      <c r="M38" s="46"/>
      <c r="N38" s="47"/>
      <c r="O38" s="113"/>
      <c r="P38" s="48"/>
      <c r="Q38" s="50"/>
    </row>
    <row r="39" spans="1:17" x14ac:dyDescent="0.25">
      <c r="A39" s="71">
        <f t="shared" si="0"/>
        <v>30</v>
      </c>
      <c r="B39" s="42"/>
      <c r="C39" s="43"/>
      <c r="D39" s="44"/>
      <c r="E39" s="45"/>
      <c r="F39" s="46"/>
      <c r="G39" s="46"/>
      <c r="H39" s="47"/>
      <c r="I39" s="111"/>
      <c r="J39" s="48"/>
      <c r="K39" s="45"/>
      <c r="L39" s="46"/>
      <c r="M39" s="46"/>
      <c r="N39" s="47"/>
      <c r="O39" s="113"/>
      <c r="P39" s="48"/>
      <c r="Q39" s="50"/>
    </row>
    <row r="40" spans="1:17" x14ac:dyDescent="0.25">
      <c r="A40" s="71">
        <f t="shared" si="0"/>
        <v>31</v>
      </c>
      <c r="B40" s="42"/>
      <c r="C40" s="43"/>
      <c r="D40" s="44"/>
      <c r="E40" s="49"/>
      <c r="F40" s="46"/>
      <c r="G40" s="46"/>
      <c r="H40" s="47"/>
      <c r="I40" s="46"/>
      <c r="J40" s="48"/>
      <c r="K40" s="49"/>
      <c r="L40" s="46"/>
      <c r="M40" s="46"/>
      <c r="N40" s="47"/>
      <c r="O40" s="46"/>
      <c r="P40" s="62"/>
      <c r="Q40" s="50"/>
    </row>
    <row r="41" spans="1:17" x14ac:dyDescent="0.25">
      <c r="A41" s="71">
        <f t="shared" si="0"/>
        <v>32</v>
      </c>
      <c r="B41" s="42"/>
      <c r="C41" s="43"/>
      <c r="D41" s="44"/>
      <c r="E41" s="49"/>
      <c r="F41" s="46"/>
      <c r="G41" s="46"/>
      <c r="H41" s="47"/>
      <c r="I41" s="46"/>
      <c r="J41" s="48"/>
      <c r="K41" s="49"/>
      <c r="L41" s="46"/>
      <c r="M41" s="46"/>
      <c r="N41" s="47"/>
      <c r="O41" s="46"/>
      <c r="P41" s="62"/>
      <c r="Q41" s="50"/>
    </row>
    <row r="42" spans="1:17" x14ac:dyDescent="0.25">
      <c r="A42" s="71">
        <f t="shared" si="0"/>
        <v>33</v>
      </c>
      <c r="B42" s="42"/>
      <c r="C42" s="43"/>
      <c r="D42" s="44"/>
      <c r="E42" s="49"/>
      <c r="F42" s="46"/>
      <c r="G42" s="46"/>
      <c r="H42" s="47"/>
      <c r="I42" s="46"/>
      <c r="J42" s="48"/>
      <c r="K42" s="49"/>
      <c r="L42" s="46"/>
      <c r="M42" s="46"/>
      <c r="N42" s="47"/>
      <c r="O42" s="46"/>
      <c r="P42" s="62"/>
      <c r="Q42" s="50"/>
    </row>
    <row r="43" spans="1:17" x14ac:dyDescent="0.25">
      <c r="A43" s="71">
        <f t="shared" si="0"/>
        <v>34</v>
      </c>
      <c r="B43" s="42"/>
      <c r="C43" s="43"/>
      <c r="D43" s="44"/>
      <c r="E43" s="49"/>
      <c r="F43" s="46"/>
      <c r="G43" s="46"/>
      <c r="H43" s="47"/>
      <c r="I43" s="46"/>
      <c r="J43" s="48"/>
      <c r="K43" s="49"/>
      <c r="L43" s="46"/>
      <c r="M43" s="46"/>
      <c r="N43" s="47"/>
      <c r="O43" s="46"/>
      <c r="P43" s="62"/>
      <c r="Q43" s="50"/>
    </row>
    <row r="44" spans="1:17" x14ac:dyDescent="0.25">
      <c r="A44" s="71">
        <f t="shared" si="0"/>
        <v>35</v>
      </c>
      <c r="B44" s="42"/>
      <c r="C44" s="43"/>
      <c r="D44" s="44"/>
      <c r="E44" s="49"/>
      <c r="F44" s="46"/>
      <c r="G44" s="46"/>
      <c r="H44" s="47"/>
      <c r="I44" s="46"/>
      <c r="J44" s="48"/>
      <c r="K44" s="49"/>
      <c r="L44" s="46"/>
      <c r="M44" s="46"/>
      <c r="N44" s="47"/>
      <c r="O44" s="46"/>
      <c r="P44" s="62"/>
      <c r="Q44" s="50"/>
    </row>
    <row r="45" spans="1:17" x14ac:dyDescent="0.25">
      <c r="A45" s="71">
        <f t="shared" si="0"/>
        <v>36</v>
      </c>
      <c r="B45" s="42"/>
      <c r="C45" s="43"/>
      <c r="D45" s="44"/>
      <c r="E45" s="49"/>
      <c r="F45" s="46"/>
      <c r="G45" s="46"/>
      <c r="H45" s="47"/>
      <c r="I45" s="46"/>
      <c r="J45" s="48"/>
      <c r="K45" s="49"/>
      <c r="L45" s="46"/>
      <c r="M45" s="46"/>
      <c r="N45" s="47"/>
      <c r="O45" s="46"/>
      <c r="P45" s="62"/>
      <c r="Q45" s="50"/>
    </row>
    <row r="46" spans="1:17" x14ac:dyDescent="0.25">
      <c r="A46" s="71">
        <f t="shared" si="0"/>
        <v>37</v>
      </c>
      <c r="B46" s="42"/>
      <c r="C46" s="43"/>
      <c r="D46" s="44"/>
      <c r="E46" s="49"/>
      <c r="F46" s="46"/>
      <c r="G46" s="46"/>
      <c r="H46" s="47"/>
      <c r="I46" s="46"/>
      <c r="J46" s="48"/>
      <c r="K46" s="49"/>
      <c r="L46" s="46"/>
      <c r="M46" s="46"/>
      <c r="N46" s="47"/>
      <c r="O46" s="46"/>
      <c r="P46" s="62"/>
      <c r="Q46" s="50"/>
    </row>
    <row r="47" spans="1:17" x14ac:dyDescent="0.25">
      <c r="A47" s="71">
        <f t="shared" si="0"/>
        <v>38</v>
      </c>
      <c r="B47" s="42"/>
      <c r="C47" s="43"/>
      <c r="D47" s="44"/>
      <c r="E47" s="49"/>
      <c r="F47" s="46"/>
      <c r="G47" s="46"/>
      <c r="H47" s="47"/>
      <c r="I47" s="46"/>
      <c r="J47" s="48"/>
      <c r="K47" s="49"/>
      <c r="L47" s="46"/>
      <c r="M47" s="46"/>
      <c r="N47" s="47"/>
      <c r="O47" s="46"/>
      <c r="P47" s="62"/>
      <c r="Q47" s="50"/>
    </row>
    <row r="48" spans="1:17" x14ac:dyDescent="0.25">
      <c r="A48" s="71">
        <f t="shared" si="0"/>
        <v>39</v>
      </c>
      <c r="B48" s="42"/>
      <c r="C48" s="43"/>
      <c r="D48" s="44"/>
      <c r="E48" s="49"/>
      <c r="F48" s="46"/>
      <c r="G48" s="46"/>
      <c r="H48" s="47"/>
      <c r="I48" s="46"/>
      <c r="J48" s="48"/>
      <c r="K48" s="49"/>
      <c r="L48" s="46"/>
      <c r="M48" s="46"/>
      <c r="N48" s="47"/>
      <c r="O48" s="46"/>
      <c r="P48" s="62"/>
      <c r="Q48" s="50"/>
    </row>
    <row r="49" spans="1:17" x14ac:dyDescent="0.25">
      <c r="A49" s="71">
        <f t="shared" si="0"/>
        <v>40</v>
      </c>
      <c r="B49" s="42"/>
      <c r="C49" s="43"/>
      <c r="D49" s="44"/>
      <c r="E49" s="49"/>
      <c r="F49" s="46"/>
      <c r="G49" s="46"/>
      <c r="H49" s="47"/>
      <c r="I49" s="46"/>
      <c r="J49" s="48"/>
      <c r="K49" s="49"/>
      <c r="L49" s="46"/>
      <c r="M49" s="46"/>
      <c r="N49" s="47"/>
      <c r="O49" s="46"/>
      <c r="P49" s="62"/>
      <c r="Q49" s="50"/>
    </row>
    <row r="50" spans="1:17" x14ac:dyDescent="0.25">
      <c r="A50" s="71">
        <f t="shared" si="0"/>
        <v>41</v>
      </c>
      <c r="B50" s="42"/>
      <c r="C50" s="43"/>
      <c r="D50" s="44"/>
      <c r="E50" s="49"/>
      <c r="F50" s="46"/>
      <c r="G50" s="46"/>
      <c r="H50" s="47"/>
      <c r="I50" s="46"/>
      <c r="J50" s="48"/>
      <c r="K50" s="49"/>
      <c r="L50" s="46"/>
      <c r="M50" s="46"/>
      <c r="N50" s="47"/>
      <c r="O50" s="46"/>
      <c r="P50" s="62"/>
      <c r="Q50" s="50"/>
    </row>
    <row r="51" spans="1:17" x14ac:dyDescent="0.25">
      <c r="A51" s="71">
        <f t="shared" si="0"/>
        <v>42</v>
      </c>
      <c r="B51" s="42"/>
      <c r="C51" s="43"/>
      <c r="D51" s="44"/>
      <c r="E51" s="49"/>
      <c r="F51" s="46"/>
      <c r="G51" s="46"/>
      <c r="H51" s="47"/>
      <c r="I51" s="46"/>
      <c r="J51" s="48"/>
      <c r="K51" s="49"/>
      <c r="L51" s="46"/>
      <c r="M51" s="46"/>
      <c r="N51" s="47"/>
      <c r="O51" s="46"/>
      <c r="P51" s="62"/>
      <c r="Q51" s="50"/>
    </row>
    <row r="52" spans="1:17" x14ac:dyDescent="0.25">
      <c r="A52" s="71">
        <f t="shared" si="0"/>
        <v>43</v>
      </c>
      <c r="B52" s="42"/>
      <c r="C52" s="43"/>
      <c r="D52" s="44"/>
      <c r="E52" s="49"/>
      <c r="F52" s="46"/>
      <c r="G52" s="46"/>
      <c r="H52" s="47"/>
      <c r="I52" s="46"/>
      <c r="J52" s="48"/>
      <c r="K52" s="49"/>
      <c r="L52" s="46"/>
      <c r="M52" s="46"/>
      <c r="N52" s="47"/>
      <c r="O52" s="46"/>
      <c r="P52" s="62"/>
      <c r="Q52" s="50"/>
    </row>
    <row r="53" spans="1:17" x14ac:dyDescent="0.25">
      <c r="A53" s="71">
        <f t="shared" si="0"/>
        <v>44</v>
      </c>
      <c r="B53" s="42"/>
      <c r="C53" s="43"/>
      <c r="D53" s="44"/>
      <c r="E53" s="49"/>
      <c r="F53" s="46"/>
      <c r="G53" s="46"/>
      <c r="H53" s="47"/>
      <c r="I53" s="46"/>
      <c r="J53" s="48"/>
      <c r="K53" s="49"/>
      <c r="L53" s="46"/>
      <c r="M53" s="46"/>
      <c r="N53" s="47"/>
      <c r="O53" s="46"/>
      <c r="P53" s="62"/>
      <c r="Q53" s="50"/>
    </row>
    <row r="54" spans="1:17" x14ac:dyDescent="0.25">
      <c r="A54" s="72">
        <f t="shared" si="0"/>
        <v>45</v>
      </c>
      <c r="B54" s="51"/>
      <c r="C54" s="52"/>
      <c r="D54" s="53"/>
      <c r="E54" s="54"/>
      <c r="F54" s="55"/>
      <c r="G54" s="55"/>
      <c r="H54" s="56"/>
      <c r="I54" s="55"/>
      <c r="J54" s="57"/>
      <c r="K54" s="54"/>
      <c r="L54" s="55"/>
      <c r="M54" s="55"/>
      <c r="N54" s="56"/>
      <c r="O54" s="55"/>
      <c r="P54" s="112"/>
      <c r="Q54" s="58"/>
    </row>
    <row r="55" spans="1:17" x14ac:dyDescent="0.25">
      <c r="Q55" s="73"/>
    </row>
    <row r="56" spans="1:17" ht="57" customHeight="1" x14ac:dyDescent="0.25">
      <c r="B56" s="159" t="s">
        <v>68</v>
      </c>
      <c r="C56" s="160"/>
      <c r="D56" s="160"/>
      <c r="E56" s="160"/>
      <c r="F56" s="160"/>
      <c r="G56" s="160"/>
      <c r="H56" s="160"/>
      <c r="I56" s="160"/>
      <c r="J56" s="160"/>
      <c r="K56" s="160"/>
      <c r="L56" s="160"/>
      <c r="M56" s="160"/>
      <c r="N56" s="160"/>
      <c r="O56" s="160"/>
      <c r="P56" s="160"/>
      <c r="Q56" s="161"/>
    </row>
    <row r="58" spans="1:17" ht="13" x14ac:dyDescent="0.3">
      <c r="B58" s="74" t="s">
        <v>69</v>
      </c>
      <c r="C58" s="12"/>
      <c r="D58" s="12"/>
      <c r="E58" s="75">
        <f>SUM(CountPre97)</f>
        <v>0</v>
      </c>
      <c r="F58" s="75">
        <f>SUM(GrossPensionPre97)</f>
        <v>0</v>
      </c>
      <c r="G58" s="75">
        <f>SUM(NetPensionPre97)</f>
        <v>0</v>
      </c>
      <c r="H58" s="75"/>
      <c r="I58" s="75"/>
      <c r="J58" s="76">
        <f>SUM(LiabilityPre97)</f>
        <v>0</v>
      </c>
      <c r="K58" s="75">
        <f>SUM(CountPost97)</f>
        <v>0</v>
      </c>
      <c r="L58" s="75">
        <f>SUM(GrossPensionPost97)</f>
        <v>0</v>
      </c>
      <c r="M58" s="75">
        <f>SUM(NetPensionPost97)</f>
        <v>0</v>
      </c>
      <c r="N58" s="75"/>
      <c r="O58" s="114"/>
      <c r="P58" s="114">
        <f>SUM(LiabilityPost97)</f>
        <v>0</v>
      </c>
      <c r="Q58" s="76">
        <f>SUM(TotalLiability)</f>
        <v>0</v>
      </c>
    </row>
  </sheetData>
  <sheetProtection selectLockedCells="1"/>
  <mergeCells count="2">
    <mergeCell ref="A3:Q3"/>
    <mergeCell ref="B56:Q56"/>
  </mergeCells>
  <phoneticPr fontId="5" type="noConversion"/>
  <dataValidations count="3">
    <dataValidation type="list" allowBlank="1" showInputMessage="1" showErrorMessage="1" sqref="D10:D54" xr:uid="{00000000-0002-0000-0100-000000000000}">
      <formula1>"over, under"</formula1>
    </dataValidation>
    <dataValidation type="list" allowBlank="1" showInputMessage="1" showErrorMessage="1" sqref="C10:C54" xr:uid="{00000000-0002-0000-0100-000001000000}">
      <formula1>"M,F"</formula1>
    </dataValidation>
    <dataValidation type="list" allowBlank="1" showInputMessage="1" showErrorMessage="1" sqref="B10:B54" xr:uid="{00000000-0002-0000-0100-000002000000}">
      <formula1>"pen,dep_adult,dep_child"</formula1>
    </dataValidation>
  </dataValidations>
  <pageMargins left="0.75" right="0.75" top="1" bottom="1" header="0.5" footer="0.5"/>
  <pageSetup paperSize="9" scale="38" orientation="landscape" r:id="rId1"/>
  <headerFooter alignWithMargins="0">
    <oddHeader>&amp;C&amp;"Calibri"&amp;10&amp;K0000FF Information Classification: Official - Corporate &amp;1#_x000D_</oddHeader>
    <oddFooter>&amp;L&amp;Z&amp;F&amp;R&amp;A</oddFooter>
    <evenFooter>&amp;L&amp;Z&amp;F&amp;R&amp;A</evenFooter>
    <firstFooter>&amp;L&amp;Z&amp;F&amp;R&amp;A</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61"/>
  </sheetPr>
  <dimension ref="A1:AE58"/>
  <sheetViews>
    <sheetView topLeftCell="I1" zoomScale="80" zoomScaleNormal="80" zoomScaleSheetLayoutView="70" workbookViewId="0">
      <selection activeCell="AF6" sqref="AF6"/>
    </sheetView>
  </sheetViews>
  <sheetFormatPr defaultColWidth="9.1796875" defaultRowHeight="12.5" x14ac:dyDescent="0.25"/>
  <cols>
    <col min="1" max="1" width="16.453125" style="1" customWidth="1"/>
    <col min="2" max="2" width="28.453125" style="1" customWidth="1"/>
    <col min="3" max="3" width="16.54296875" style="1" customWidth="1"/>
    <col min="4" max="4" width="14.453125" style="1" customWidth="1"/>
    <col min="5" max="6" width="13.26953125" style="1" customWidth="1"/>
    <col min="7" max="7" width="9.54296875" style="1" customWidth="1"/>
    <col min="8" max="8" width="10.453125" style="1" customWidth="1"/>
    <col min="9" max="9" width="13.81640625" style="1" customWidth="1"/>
    <col min="10" max="10" width="12.453125" style="1" customWidth="1"/>
    <col min="11" max="11" width="13.1796875" style="1" customWidth="1"/>
    <col min="12" max="12" width="19.81640625" style="1" customWidth="1"/>
    <col min="13" max="13" width="17.453125" style="1" customWidth="1"/>
    <col min="14" max="14" width="12.453125" style="1" customWidth="1"/>
    <col min="15" max="15" width="9.54296875" style="1" customWidth="1"/>
    <col min="16" max="16" width="10.453125" style="1" customWidth="1"/>
    <col min="17" max="17" width="13.81640625" style="1" customWidth="1"/>
    <col min="18" max="18" width="12.453125" style="1" customWidth="1"/>
    <col min="19" max="19" width="13.1796875" style="1" customWidth="1"/>
    <col min="20" max="20" width="19.81640625" style="1" customWidth="1"/>
    <col min="21" max="21" width="17.81640625" style="1" customWidth="1"/>
    <col min="22" max="22" width="12.453125" style="1" customWidth="1"/>
    <col min="23" max="23" width="9.54296875" style="1" customWidth="1"/>
    <col min="24" max="24" width="10.453125" style="1" customWidth="1"/>
    <col min="25" max="25" width="13.81640625" style="1" customWidth="1"/>
    <col min="26" max="26" width="12.453125" style="1" customWidth="1"/>
    <col min="27" max="27" width="13.1796875" style="1" customWidth="1"/>
    <col min="28" max="28" width="19.81640625" style="1" customWidth="1"/>
    <col min="29" max="29" width="19.54296875" style="1" customWidth="1"/>
    <col min="30" max="30" width="12.453125" style="1" customWidth="1"/>
    <col min="31" max="31" width="15" style="1" customWidth="1"/>
    <col min="32" max="16384" width="9.1796875" style="1"/>
  </cols>
  <sheetData>
    <row r="1" spans="1:31" ht="21" customHeight="1" x14ac:dyDescent="0.4">
      <c r="A1" s="23" t="s">
        <v>70</v>
      </c>
      <c r="B1" s="23"/>
      <c r="C1" s="24"/>
    </row>
    <row r="2" spans="1:31" ht="3.75" customHeight="1" thickBot="1" x14ac:dyDescent="0.45">
      <c r="A2" s="25"/>
      <c r="B2" s="25"/>
      <c r="C2" s="26"/>
    </row>
    <row r="3" spans="1:31" ht="29.25" customHeight="1" thickBot="1" x14ac:dyDescent="0.3">
      <c r="A3" s="162" t="s">
        <v>71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row>
    <row r="4" spans="1:31" ht="3" customHeight="1" x14ac:dyDescent="0.3">
      <c r="A4" s="6"/>
      <c r="B4" s="97"/>
      <c r="C4" s="98"/>
      <c r="D4" s="98"/>
      <c r="E4" s="98"/>
      <c r="F4" s="98"/>
      <c r="G4" s="98"/>
      <c r="H4" s="98"/>
      <c r="I4" s="98"/>
      <c r="J4" s="98"/>
      <c r="K4" s="98"/>
      <c r="L4" s="98"/>
      <c r="N4" s="98"/>
      <c r="O4" s="98"/>
      <c r="P4" s="98"/>
      <c r="Q4" s="98"/>
    </row>
    <row r="5" spans="1:31" ht="13" x14ac:dyDescent="0.3">
      <c r="A5" s="7"/>
      <c r="B5" s="102" t="s">
        <v>33</v>
      </c>
      <c r="C5" s="103"/>
      <c r="D5" s="103"/>
      <c r="E5" s="103"/>
      <c r="F5" s="8"/>
      <c r="G5" s="9" t="s">
        <v>72</v>
      </c>
      <c r="H5" s="10"/>
      <c r="I5" s="10"/>
      <c r="J5" s="10"/>
      <c r="K5" s="10"/>
      <c r="L5" s="10"/>
      <c r="M5" s="10"/>
      <c r="N5" s="11"/>
      <c r="O5" s="9" t="s">
        <v>73</v>
      </c>
      <c r="P5" s="10"/>
      <c r="Q5" s="10"/>
      <c r="R5" s="10"/>
      <c r="S5" s="10"/>
      <c r="T5" s="10"/>
      <c r="U5" s="10"/>
      <c r="V5" s="11"/>
      <c r="W5" s="9" t="s">
        <v>74</v>
      </c>
      <c r="X5" s="10"/>
      <c r="Y5" s="10"/>
      <c r="Z5" s="10"/>
      <c r="AA5" s="10"/>
      <c r="AB5" s="10"/>
      <c r="AC5" s="10"/>
      <c r="AD5" s="11"/>
      <c r="AE5" s="32"/>
    </row>
    <row r="6" spans="1:31" s="19" customFormat="1" ht="107.25" customHeight="1" x14ac:dyDescent="0.25">
      <c r="A6" s="13" t="s">
        <v>36</v>
      </c>
      <c r="B6" s="141" t="s">
        <v>2</v>
      </c>
      <c r="C6" s="14" t="s">
        <v>37</v>
      </c>
      <c r="D6" s="14" t="s">
        <v>75</v>
      </c>
      <c r="E6" s="14" t="s">
        <v>38</v>
      </c>
      <c r="F6" s="15" t="s">
        <v>76</v>
      </c>
      <c r="G6" s="16" t="s">
        <v>39</v>
      </c>
      <c r="H6" s="17" t="s">
        <v>77</v>
      </c>
      <c r="I6" s="125" t="s">
        <v>78</v>
      </c>
      <c r="J6" s="17" t="s">
        <v>79</v>
      </c>
      <c r="K6" s="125" t="s">
        <v>80</v>
      </c>
      <c r="L6" s="125" t="s">
        <v>81</v>
      </c>
      <c r="M6" s="125" t="s">
        <v>138</v>
      </c>
      <c r="N6" s="18" t="s">
        <v>43</v>
      </c>
      <c r="O6" s="16" t="s">
        <v>39</v>
      </c>
      <c r="P6" s="17" t="s">
        <v>77</v>
      </c>
      <c r="Q6" s="125" t="s">
        <v>78</v>
      </c>
      <c r="R6" s="17" t="s">
        <v>79</v>
      </c>
      <c r="S6" s="125" t="s">
        <v>80</v>
      </c>
      <c r="T6" s="125" t="s">
        <v>82</v>
      </c>
      <c r="U6" s="125" t="s">
        <v>138</v>
      </c>
      <c r="V6" s="17" t="s">
        <v>43</v>
      </c>
      <c r="W6" s="16" t="s">
        <v>39</v>
      </c>
      <c r="X6" s="17" t="s">
        <v>77</v>
      </c>
      <c r="Y6" s="125" t="s">
        <v>78</v>
      </c>
      <c r="Z6" s="17" t="s">
        <v>79</v>
      </c>
      <c r="AA6" s="125" t="s">
        <v>80</v>
      </c>
      <c r="AB6" s="125" t="s">
        <v>83</v>
      </c>
      <c r="AC6" s="125" t="s">
        <v>138</v>
      </c>
      <c r="AD6" s="17" t="s">
        <v>43</v>
      </c>
      <c r="AE6" s="13" t="s">
        <v>45</v>
      </c>
    </row>
    <row r="7" spans="1:31" s="3" customFormat="1" ht="44.25" customHeight="1" x14ac:dyDescent="0.25">
      <c r="A7" s="140" t="s">
        <v>46</v>
      </c>
      <c r="B7" s="141" t="s">
        <v>84</v>
      </c>
      <c r="C7" s="124" t="s">
        <v>48</v>
      </c>
      <c r="D7" s="124" t="s">
        <v>85</v>
      </c>
      <c r="E7" s="124" t="s">
        <v>86</v>
      </c>
      <c r="F7" s="140" t="s">
        <v>52</v>
      </c>
      <c r="G7" s="141"/>
      <c r="H7" s="124" t="s">
        <v>50</v>
      </c>
      <c r="I7" s="124" t="s">
        <v>50</v>
      </c>
      <c r="J7" s="124" t="s">
        <v>52</v>
      </c>
      <c r="K7" s="124" t="s">
        <v>52</v>
      </c>
      <c r="L7" s="124"/>
      <c r="M7" s="124" t="s">
        <v>51</v>
      </c>
      <c r="N7" s="124" t="s">
        <v>52</v>
      </c>
      <c r="O7" s="141"/>
      <c r="P7" s="124" t="s">
        <v>50</v>
      </c>
      <c r="Q7" s="124" t="s">
        <v>50</v>
      </c>
      <c r="R7" s="124" t="s">
        <v>52</v>
      </c>
      <c r="S7" s="124" t="s">
        <v>52</v>
      </c>
      <c r="T7" s="124"/>
      <c r="U7" s="124" t="s">
        <v>51</v>
      </c>
      <c r="V7" s="124" t="s">
        <v>52</v>
      </c>
      <c r="W7" s="141"/>
      <c r="X7" s="124" t="s">
        <v>50</v>
      </c>
      <c r="Y7" s="124" t="s">
        <v>50</v>
      </c>
      <c r="Z7" s="124" t="s">
        <v>52</v>
      </c>
      <c r="AA7" s="124" t="s">
        <v>52</v>
      </c>
      <c r="AB7" s="124"/>
      <c r="AC7" s="124" t="s">
        <v>51</v>
      </c>
      <c r="AD7" s="124" t="s">
        <v>52</v>
      </c>
      <c r="AE7" s="148" t="s">
        <v>52</v>
      </c>
    </row>
    <row r="8" spans="1:31" s="119" customFormat="1" ht="44.25" hidden="1" customHeight="1" x14ac:dyDescent="0.25">
      <c r="A8" s="120"/>
      <c r="B8" s="121"/>
      <c r="C8" s="121"/>
      <c r="D8" s="121"/>
      <c r="E8" s="121"/>
      <c r="F8" s="121"/>
      <c r="G8" s="121"/>
      <c r="H8" s="121"/>
      <c r="I8" s="121"/>
      <c r="J8" s="121"/>
      <c r="K8" s="121"/>
      <c r="L8" s="121"/>
      <c r="M8" s="122"/>
      <c r="N8" s="121"/>
      <c r="O8" s="121"/>
      <c r="P8" s="121"/>
      <c r="Q8" s="121"/>
      <c r="R8" s="121"/>
      <c r="S8" s="121"/>
      <c r="T8" s="121"/>
      <c r="U8" s="122"/>
      <c r="V8" s="121"/>
      <c r="W8" s="121"/>
      <c r="X8" s="121"/>
      <c r="Y8" s="121"/>
      <c r="Z8" s="121"/>
      <c r="AA8" s="121"/>
      <c r="AB8" s="121"/>
      <c r="AC8" s="122"/>
      <c r="AD8" s="121"/>
      <c r="AE8" s="121"/>
    </row>
    <row r="9" spans="1:31" s="119" customFormat="1" ht="44.25" hidden="1" customHeight="1" x14ac:dyDescent="0.25">
      <c r="A9" s="116" t="s">
        <v>53</v>
      </c>
      <c r="B9" s="117" t="s">
        <v>2</v>
      </c>
      <c r="C9" s="117" t="s">
        <v>54</v>
      </c>
      <c r="D9" s="117" t="s">
        <v>87</v>
      </c>
      <c r="E9" s="117" t="s">
        <v>38</v>
      </c>
      <c r="F9" s="117" t="s">
        <v>88</v>
      </c>
      <c r="G9" s="117" t="s">
        <v>89</v>
      </c>
      <c r="H9" s="117" t="s">
        <v>90</v>
      </c>
      <c r="I9" s="117" t="s">
        <v>91</v>
      </c>
      <c r="J9" s="117" t="s">
        <v>92</v>
      </c>
      <c r="K9" s="117" t="s">
        <v>93</v>
      </c>
      <c r="L9" s="117" t="s">
        <v>94</v>
      </c>
      <c r="M9" s="117" t="s">
        <v>95</v>
      </c>
      <c r="N9" s="117" t="s">
        <v>96</v>
      </c>
      <c r="O9" s="117" t="s">
        <v>97</v>
      </c>
      <c r="P9" s="117" t="s">
        <v>98</v>
      </c>
      <c r="Q9" s="117" t="s">
        <v>99</v>
      </c>
      <c r="R9" s="117" t="s">
        <v>100</v>
      </c>
      <c r="S9" s="117" t="s">
        <v>101</v>
      </c>
      <c r="T9" s="117" t="s">
        <v>102</v>
      </c>
      <c r="U9" s="117" t="s">
        <v>103</v>
      </c>
      <c r="V9" s="117" t="s">
        <v>104</v>
      </c>
      <c r="W9" s="117" t="s">
        <v>105</v>
      </c>
      <c r="X9" s="117" t="s">
        <v>106</v>
      </c>
      <c r="Y9" s="117" t="s">
        <v>107</v>
      </c>
      <c r="Z9" s="117" t="s">
        <v>108</v>
      </c>
      <c r="AA9" s="117" t="s">
        <v>109</v>
      </c>
      <c r="AB9" s="117" t="s">
        <v>110</v>
      </c>
      <c r="AC9" s="117" t="s">
        <v>111</v>
      </c>
      <c r="AD9" s="117" t="s">
        <v>112</v>
      </c>
      <c r="AE9" s="118" t="s">
        <v>113</v>
      </c>
    </row>
    <row r="10" spans="1:31" x14ac:dyDescent="0.25">
      <c r="A10" s="20">
        <v>1</v>
      </c>
      <c r="B10" s="42"/>
      <c r="C10" s="43"/>
      <c r="D10" s="43"/>
      <c r="E10" s="43"/>
      <c r="F10" s="50"/>
      <c r="G10" s="49"/>
      <c r="H10" s="46"/>
      <c r="I10" s="46"/>
      <c r="J10" s="46"/>
      <c r="K10" s="46"/>
      <c r="L10" s="47"/>
      <c r="M10" s="46"/>
      <c r="N10" s="46"/>
      <c r="O10" s="59"/>
      <c r="P10" s="84"/>
      <c r="Q10" s="46"/>
      <c r="R10" s="46"/>
      <c r="S10" s="46"/>
      <c r="T10" s="66"/>
      <c r="U10" s="46"/>
      <c r="V10" s="48"/>
      <c r="W10" s="46"/>
      <c r="X10" s="46"/>
      <c r="Y10" s="46"/>
      <c r="Z10" s="46"/>
      <c r="AA10" s="46"/>
      <c r="AB10" s="46"/>
      <c r="AC10" s="46"/>
      <c r="AD10" s="46"/>
      <c r="AE10" s="50"/>
    </row>
    <row r="11" spans="1:31" x14ac:dyDescent="0.25">
      <c r="A11" s="20">
        <f t="shared" ref="A11:A54" si="0">A10+1</f>
        <v>2</v>
      </c>
      <c r="B11" s="42"/>
      <c r="C11" s="43"/>
      <c r="D11" s="43"/>
      <c r="E11" s="44"/>
      <c r="F11" s="50"/>
      <c r="G11" s="49"/>
      <c r="H11" s="46"/>
      <c r="I11" s="46"/>
      <c r="J11" s="46"/>
      <c r="K11" s="46"/>
      <c r="L11" s="47"/>
      <c r="M11" s="46"/>
      <c r="N11" s="46"/>
      <c r="O11" s="59"/>
      <c r="P11" s="84"/>
      <c r="Q11" s="46"/>
      <c r="R11" s="46"/>
      <c r="S11" s="46"/>
      <c r="T11" s="66"/>
      <c r="U11" s="46"/>
      <c r="V11" s="48"/>
      <c r="W11" s="46"/>
      <c r="X11" s="46"/>
      <c r="Y11" s="46"/>
      <c r="Z11" s="46"/>
      <c r="AA11" s="46"/>
      <c r="AB11" s="46"/>
      <c r="AC11" s="46"/>
      <c r="AD11" s="46"/>
      <c r="AE11" s="50"/>
    </row>
    <row r="12" spans="1:31" x14ac:dyDescent="0.25">
      <c r="A12" s="20">
        <f t="shared" si="0"/>
        <v>3</v>
      </c>
      <c r="B12" s="42"/>
      <c r="C12" s="78"/>
      <c r="D12" s="78"/>
      <c r="E12" s="79"/>
      <c r="F12" s="50"/>
      <c r="G12" s="49"/>
      <c r="H12" s="46"/>
      <c r="I12" s="46"/>
      <c r="J12" s="46"/>
      <c r="K12" s="46"/>
      <c r="L12" s="47"/>
      <c r="M12" s="46"/>
      <c r="N12" s="46"/>
      <c r="O12" s="59"/>
      <c r="P12" s="84"/>
      <c r="Q12" s="46"/>
      <c r="R12" s="46"/>
      <c r="S12" s="46"/>
      <c r="T12" s="66"/>
      <c r="U12" s="46"/>
      <c r="V12" s="48"/>
      <c r="W12" s="46"/>
      <c r="X12" s="46"/>
      <c r="Y12" s="46"/>
      <c r="Z12" s="46"/>
      <c r="AA12" s="46"/>
      <c r="AB12" s="46"/>
      <c r="AC12" s="46"/>
      <c r="AD12" s="46"/>
      <c r="AE12" s="50"/>
    </row>
    <row r="13" spans="1:31" x14ac:dyDescent="0.25">
      <c r="A13" s="20">
        <f t="shared" si="0"/>
        <v>4</v>
      </c>
      <c r="B13" s="42"/>
      <c r="C13" s="43"/>
      <c r="D13" s="43"/>
      <c r="E13" s="44"/>
      <c r="F13" s="50"/>
      <c r="G13" s="49"/>
      <c r="H13" s="46"/>
      <c r="I13" s="46"/>
      <c r="J13" s="46"/>
      <c r="K13" s="46"/>
      <c r="L13" s="47"/>
      <c r="M13" s="46"/>
      <c r="N13" s="46"/>
      <c r="O13" s="59"/>
      <c r="P13" s="84"/>
      <c r="Q13" s="46"/>
      <c r="R13" s="46"/>
      <c r="S13" s="46"/>
      <c r="T13" s="66"/>
      <c r="U13" s="46"/>
      <c r="V13" s="48"/>
      <c r="W13" s="46"/>
      <c r="X13" s="46"/>
      <c r="Y13" s="46"/>
      <c r="Z13" s="46"/>
      <c r="AA13" s="46"/>
      <c r="AB13" s="46"/>
      <c r="AC13" s="46"/>
      <c r="AD13" s="46"/>
      <c r="AE13" s="50"/>
    </row>
    <row r="14" spans="1:31" x14ac:dyDescent="0.25">
      <c r="A14" s="20">
        <f t="shared" si="0"/>
        <v>5</v>
      </c>
      <c r="B14" s="42"/>
      <c r="C14" s="43"/>
      <c r="D14" s="43"/>
      <c r="E14" s="44"/>
      <c r="F14" s="50"/>
      <c r="G14" s="49"/>
      <c r="H14" s="46"/>
      <c r="I14" s="46"/>
      <c r="J14" s="46"/>
      <c r="K14" s="46"/>
      <c r="L14" s="47"/>
      <c r="M14" s="46"/>
      <c r="N14" s="46"/>
      <c r="O14" s="59"/>
      <c r="P14" s="84"/>
      <c r="Q14" s="46"/>
      <c r="R14" s="46"/>
      <c r="S14" s="46"/>
      <c r="T14" s="66"/>
      <c r="U14" s="46"/>
      <c r="V14" s="48"/>
      <c r="W14" s="46"/>
      <c r="X14" s="46"/>
      <c r="Y14" s="46"/>
      <c r="Z14" s="46"/>
      <c r="AA14" s="46"/>
      <c r="AB14" s="46"/>
      <c r="AC14" s="46"/>
      <c r="AD14" s="46"/>
      <c r="AE14" s="50"/>
    </row>
    <row r="15" spans="1:31" x14ac:dyDescent="0.25">
      <c r="A15" s="20">
        <f t="shared" si="0"/>
        <v>6</v>
      </c>
      <c r="B15" s="42"/>
      <c r="C15" s="43"/>
      <c r="D15" s="43"/>
      <c r="E15" s="44"/>
      <c r="F15" s="50"/>
      <c r="G15" s="49"/>
      <c r="H15" s="46"/>
      <c r="I15" s="46"/>
      <c r="J15" s="46"/>
      <c r="K15" s="46"/>
      <c r="L15" s="47"/>
      <c r="M15" s="46"/>
      <c r="N15" s="46"/>
      <c r="O15" s="59"/>
      <c r="P15" s="84"/>
      <c r="Q15" s="46"/>
      <c r="R15" s="46"/>
      <c r="S15" s="46"/>
      <c r="T15" s="66"/>
      <c r="U15" s="46"/>
      <c r="V15" s="48"/>
      <c r="W15" s="46"/>
      <c r="X15" s="46"/>
      <c r="Y15" s="46"/>
      <c r="Z15" s="46"/>
      <c r="AA15" s="46"/>
      <c r="AB15" s="46"/>
      <c r="AC15" s="46"/>
      <c r="AD15" s="46"/>
      <c r="AE15" s="50"/>
    </row>
    <row r="16" spans="1:31" x14ac:dyDescent="0.25">
      <c r="A16" s="20">
        <f t="shared" si="0"/>
        <v>7</v>
      </c>
      <c r="B16" s="42"/>
      <c r="C16" s="43"/>
      <c r="D16" s="43"/>
      <c r="E16" s="44"/>
      <c r="F16" s="50"/>
      <c r="G16" s="49"/>
      <c r="H16" s="46"/>
      <c r="I16" s="46"/>
      <c r="J16" s="46"/>
      <c r="K16" s="46"/>
      <c r="L16" s="47"/>
      <c r="M16" s="46"/>
      <c r="N16" s="46"/>
      <c r="O16" s="59"/>
      <c r="P16" s="46"/>
      <c r="Q16" s="46"/>
      <c r="R16" s="46"/>
      <c r="S16" s="46"/>
      <c r="T16" s="47"/>
      <c r="U16" s="46"/>
      <c r="V16" s="48"/>
      <c r="W16" s="46"/>
      <c r="X16" s="46"/>
      <c r="Y16" s="46"/>
      <c r="Z16" s="46"/>
      <c r="AA16" s="46"/>
      <c r="AB16" s="46"/>
      <c r="AC16" s="46"/>
      <c r="AD16" s="46"/>
      <c r="AE16" s="50"/>
    </row>
    <row r="17" spans="1:31" x14ac:dyDescent="0.25">
      <c r="A17" s="20">
        <f t="shared" si="0"/>
        <v>8</v>
      </c>
      <c r="B17" s="42"/>
      <c r="C17" s="43"/>
      <c r="D17" s="43"/>
      <c r="E17" s="44"/>
      <c r="F17" s="50"/>
      <c r="G17" s="49"/>
      <c r="H17" s="46"/>
      <c r="I17" s="46"/>
      <c r="J17" s="46"/>
      <c r="K17" s="46"/>
      <c r="L17" s="47"/>
      <c r="M17" s="46"/>
      <c r="N17" s="46"/>
      <c r="O17" s="59"/>
      <c r="P17" s="84"/>
      <c r="Q17" s="46"/>
      <c r="R17" s="46"/>
      <c r="S17" s="46"/>
      <c r="T17" s="66"/>
      <c r="U17" s="46"/>
      <c r="V17" s="48"/>
      <c r="W17" s="46"/>
      <c r="X17" s="46"/>
      <c r="Y17" s="46"/>
      <c r="Z17" s="46"/>
      <c r="AA17" s="46"/>
      <c r="AB17" s="46"/>
      <c r="AC17" s="46"/>
      <c r="AD17" s="46"/>
      <c r="AE17" s="50"/>
    </row>
    <row r="18" spans="1:31" x14ac:dyDescent="0.25">
      <c r="A18" s="20">
        <f t="shared" si="0"/>
        <v>9</v>
      </c>
      <c r="B18" s="42"/>
      <c r="C18" s="43"/>
      <c r="D18" s="43"/>
      <c r="E18" s="44"/>
      <c r="F18" s="50"/>
      <c r="G18" s="49"/>
      <c r="H18" s="46"/>
      <c r="I18" s="46"/>
      <c r="J18" s="46"/>
      <c r="K18" s="46"/>
      <c r="L18" s="47"/>
      <c r="M18" s="46"/>
      <c r="N18" s="46"/>
      <c r="O18" s="59"/>
      <c r="P18" s="84"/>
      <c r="Q18" s="46"/>
      <c r="R18" s="46"/>
      <c r="S18" s="46"/>
      <c r="T18" s="66"/>
      <c r="U18" s="46"/>
      <c r="V18" s="48"/>
      <c r="W18" s="46"/>
      <c r="X18" s="46"/>
      <c r="Y18" s="46"/>
      <c r="Z18" s="46"/>
      <c r="AA18" s="46"/>
      <c r="AB18" s="46"/>
      <c r="AC18" s="46"/>
      <c r="AD18" s="46"/>
      <c r="AE18" s="50"/>
    </row>
    <row r="19" spans="1:31" x14ac:dyDescent="0.25">
      <c r="A19" s="20">
        <f t="shared" si="0"/>
        <v>10</v>
      </c>
      <c r="B19" s="42"/>
      <c r="C19" s="43"/>
      <c r="D19" s="43"/>
      <c r="E19" s="44"/>
      <c r="F19" s="50"/>
      <c r="G19" s="49"/>
      <c r="H19" s="46"/>
      <c r="I19" s="46"/>
      <c r="J19" s="46"/>
      <c r="K19" s="46"/>
      <c r="L19" s="47"/>
      <c r="M19" s="46"/>
      <c r="N19" s="46"/>
      <c r="O19" s="59"/>
      <c r="P19" s="84"/>
      <c r="Q19" s="46"/>
      <c r="R19" s="46"/>
      <c r="S19" s="46"/>
      <c r="T19" s="66"/>
      <c r="U19" s="46"/>
      <c r="V19" s="48"/>
      <c r="W19" s="46"/>
      <c r="X19" s="46"/>
      <c r="Y19" s="46"/>
      <c r="Z19" s="46"/>
      <c r="AA19" s="46"/>
      <c r="AB19" s="46"/>
      <c r="AC19" s="46"/>
      <c r="AD19" s="46"/>
      <c r="AE19" s="50"/>
    </row>
    <row r="20" spans="1:31" x14ac:dyDescent="0.25">
      <c r="A20" s="20">
        <f t="shared" si="0"/>
        <v>11</v>
      </c>
      <c r="B20" s="42"/>
      <c r="C20" s="43"/>
      <c r="D20" s="43"/>
      <c r="E20" s="44"/>
      <c r="F20" s="50"/>
      <c r="G20" s="49"/>
      <c r="H20" s="46"/>
      <c r="I20" s="46"/>
      <c r="J20" s="46"/>
      <c r="K20" s="46"/>
      <c r="L20" s="47"/>
      <c r="M20" s="46"/>
      <c r="N20" s="46"/>
      <c r="O20" s="49"/>
      <c r="P20" s="84"/>
      <c r="Q20" s="46"/>
      <c r="R20" s="46"/>
      <c r="S20" s="46"/>
      <c r="T20" s="66"/>
      <c r="U20" s="46"/>
      <c r="V20" s="48"/>
      <c r="W20" s="46"/>
      <c r="X20" s="46"/>
      <c r="Y20" s="46"/>
      <c r="Z20" s="46"/>
      <c r="AA20" s="46"/>
      <c r="AB20" s="46"/>
      <c r="AC20" s="46"/>
      <c r="AD20" s="46"/>
      <c r="AE20" s="50"/>
    </row>
    <row r="21" spans="1:31" x14ac:dyDescent="0.25">
      <c r="A21" s="20">
        <f t="shared" si="0"/>
        <v>12</v>
      </c>
      <c r="B21" s="42"/>
      <c r="C21" s="43"/>
      <c r="D21" s="43"/>
      <c r="E21" s="44"/>
      <c r="F21" s="50"/>
      <c r="G21" s="49"/>
      <c r="H21" s="46"/>
      <c r="I21" s="46"/>
      <c r="J21" s="46"/>
      <c r="K21" s="46"/>
      <c r="L21" s="47"/>
      <c r="M21" s="46"/>
      <c r="N21" s="46"/>
      <c r="O21" s="49"/>
      <c r="P21" s="84"/>
      <c r="Q21" s="46"/>
      <c r="R21" s="46"/>
      <c r="S21" s="46"/>
      <c r="T21" s="66"/>
      <c r="U21" s="46"/>
      <c r="V21" s="48"/>
      <c r="W21" s="46"/>
      <c r="X21" s="46"/>
      <c r="Y21" s="46"/>
      <c r="Z21" s="46"/>
      <c r="AA21" s="46"/>
      <c r="AB21" s="46"/>
      <c r="AC21" s="46"/>
      <c r="AD21" s="46"/>
      <c r="AE21" s="50"/>
    </row>
    <row r="22" spans="1:31" x14ac:dyDescent="0.25">
      <c r="A22" s="20">
        <f t="shared" si="0"/>
        <v>13</v>
      </c>
      <c r="B22" s="42"/>
      <c r="C22" s="43"/>
      <c r="D22" s="43"/>
      <c r="E22" s="44"/>
      <c r="F22" s="50"/>
      <c r="G22" s="49"/>
      <c r="H22" s="46"/>
      <c r="I22" s="46"/>
      <c r="J22" s="46"/>
      <c r="K22" s="46"/>
      <c r="L22" s="47"/>
      <c r="M22" s="46"/>
      <c r="N22" s="46"/>
      <c r="O22" s="49"/>
      <c r="P22" s="84"/>
      <c r="Q22" s="46"/>
      <c r="R22" s="46"/>
      <c r="S22" s="46"/>
      <c r="T22" s="66"/>
      <c r="U22" s="46"/>
      <c r="V22" s="48"/>
      <c r="W22" s="46"/>
      <c r="X22" s="46"/>
      <c r="Y22" s="46"/>
      <c r="Z22" s="46"/>
      <c r="AA22" s="46"/>
      <c r="AB22" s="46"/>
      <c r="AC22" s="46"/>
      <c r="AD22" s="46"/>
      <c r="AE22" s="50"/>
    </row>
    <row r="23" spans="1:31" x14ac:dyDescent="0.25">
      <c r="A23" s="20">
        <f t="shared" si="0"/>
        <v>14</v>
      </c>
      <c r="B23" s="42"/>
      <c r="C23" s="43"/>
      <c r="D23" s="43"/>
      <c r="E23" s="44"/>
      <c r="F23" s="50"/>
      <c r="G23" s="49"/>
      <c r="H23" s="46"/>
      <c r="I23" s="46"/>
      <c r="J23" s="46"/>
      <c r="K23" s="46"/>
      <c r="L23" s="47"/>
      <c r="M23" s="46"/>
      <c r="N23" s="46"/>
      <c r="O23" s="49"/>
      <c r="P23" s="46"/>
      <c r="Q23" s="46"/>
      <c r="R23" s="46"/>
      <c r="S23" s="46"/>
      <c r="T23" s="47"/>
      <c r="U23" s="46"/>
      <c r="V23" s="48"/>
      <c r="W23" s="46"/>
      <c r="X23" s="46"/>
      <c r="Y23" s="46"/>
      <c r="Z23" s="46"/>
      <c r="AA23" s="46"/>
      <c r="AB23" s="46"/>
      <c r="AC23" s="46"/>
      <c r="AD23" s="46"/>
      <c r="AE23" s="50"/>
    </row>
    <row r="24" spans="1:31" x14ac:dyDescent="0.25">
      <c r="A24" s="20">
        <f t="shared" si="0"/>
        <v>15</v>
      </c>
      <c r="B24" s="42"/>
      <c r="C24" s="43"/>
      <c r="D24" s="43"/>
      <c r="E24" s="44"/>
      <c r="F24" s="50"/>
      <c r="G24" s="49"/>
      <c r="H24" s="46"/>
      <c r="I24" s="46"/>
      <c r="J24" s="46"/>
      <c r="K24" s="46"/>
      <c r="L24" s="47"/>
      <c r="M24" s="46"/>
      <c r="N24" s="46"/>
      <c r="O24" s="49"/>
      <c r="P24" s="46"/>
      <c r="Q24" s="46"/>
      <c r="R24" s="46"/>
      <c r="S24" s="46"/>
      <c r="T24" s="47"/>
      <c r="U24" s="46"/>
      <c r="V24" s="48"/>
      <c r="W24" s="46"/>
      <c r="X24" s="46"/>
      <c r="Y24" s="46"/>
      <c r="Z24" s="46"/>
      <c r="AA24" s="46"/>
      <c r="AB24" s="46"/>
      <c r="AC24" s="46"/>
      <c r="AD24" s="46"/>
      <c r="AE24" s="50"/>
    </row>
    <row r="25" spans="1:31" x14ac:dyDescent="0.25">
      <c r="A25" s="20">
        <f t="shared" si="0"/>
        <v>16</v>
      </c>
      <c r="B25" s="42"/>
      <c r="C25" s="43"/>
      <c r="D25" s="43"/>
      <c r="E25" s="44"/>
      <c r="F25" s="50"/>
      <c r="G25" s="49"/>
      <c r="H25" s="46"/>
      <c r="I25" s="46"/>
      <c r="J25" s="46"/>
      <c r="K25" s="46"/>
      <c r="L25" s="47"/>
      <c r="M25" s="46"/>
      <c r="N25" s="46"/>
      <c r="O25" s="49"/>
      <c r="P25" s="46"/>
      <c r="Q25" s="46"/>
      <c r="R25" s="46"/>
      <c r="S25" s="46"/>
      <c r="T25" s="47"/>
      <c r="U25" s="46"/>
      <c r="V25" s="48"/>
      <c r="W25" s="46"/>
      <c r="X25" s="46"/>
      <c r="Y25" s="46"/>
      <c r="Z25" s="46"/>
      <c r="AA25" s="46"/>
      <c r="AB25" s="46"/>
      <c r="AC25" s="46"/>
      <c r="AD25" s="46"/>
      <c r="AE25" s="50"/>
    </row>
    <row r="26" spans="1:31" x14ac:dyDescent="0.25">
      <c r="A26" s="20">
        <f t="shared" si="0"/>
        <v>17</v>
      </c>
      <c r="B26" s="42"/>
      <c r="C26" s="43"/>
      <c r="D26" s="43"/>
      <c r="E26" s="44"/>
      <c r="F26" s="50"/>
      <c r="G26" s="49"/>
      <c r="H26" s="46"/>
      <c r="I26" s="46"/>
      <c r="J26" s="46"/>
      <c r="K26" s="46"/>
      <c r="L26" s="47"/>
      <c r="M26" s="46"/>
      <c r="N26" s="46"/>
      <c r="O26" s="49"/>
      <c r="P26" s="46"/>
      <c r="Q26" s="46"/>
      <c r="R26" s="46"/>
      <c r="S26" s="46"/>
      <c r="T26" s="47"/>
      <c r="U26" s="46"/>
      <c r="V26" s="48"/>
      <c r="W26" s="46"/>
      <c r="X26" s="46"/>
      <c r="Y26" s="46"/>
      <c r="Z26" s="46"/>
      <c r="AA26" s="46"/>
      <c r="AB26" s="46"/>
      <c r="AC26" s="46"/>
      <c r="AD26" s="46"/>
      <c r="AE26" s="50"/>
    </row>
    <row r="27" spans="1:31" x14ac:dyDescent="0.25">
      <c r="A27" s="20">
        <f t="shared" si="0"/>
        <v>18</v>
      </c>
      <c r="B27" s="42"/>
      <c r="C27" s="43"/>
      <c r="D27" s="43"/>
      <c r="E27" s="44"/>
      <c r="F27" s="50"/>
      <c r="G27" s="49"/>
      <c r="H27" s="46"/>
      <c r="I27" s="46"/>
      <c r="J27" s="46"/>
      <c r="K27" s="46"/>
      <c r="L27" s="47"/>
      <c r="M27" s="46"/>
      <c r="N27" s="46"/>
      <c r="O27" s="49"/>
      <c r="P27" s="46"/>
      <c r="Q27" s="46"/>
      <c r="R27" s="46"/>
      <c r="S27" s="46"/>
      <c r="T27" s="47"/>
      <c r="U27" s="46"/>
      <c r="V27" s="48"/>
      <c r="W27" s="46"/>
      <c r="X27" s="46"/>
      <c r="Y27" s="46"/>
      <c r="Z27" s="46"/>
      <c r="AA27" s="46"/>
      <c r="AB27" s="46"/>
      <c r="AC27" s="46"/>
      <c r="AD27" s="46"/>
      <c r="AE27" s="50"/>
    </row>
    <row r="28" spans="1:31" x14ac:dyDescent="0.25">
      <c r="A28" s="20">
        <f t="shared" si="0"/>
        <v>19</v>
      </c>
      <c r="B28" s="42"/>
      <c r="C28" s="43"/>
      <c r="D28" s="43"/>
      <c r="E28" s="44"/>
      <c r="F28" s="50"/>
      <c r="G28" s="49"/>
      <c r="H28" s="46"/>
      <c r="I28" s="46"/>
      <c r="J28" s="46"/>
      <c r="K28" s="46"/>
      <c r="L28" s="47"/>
      <c r="M28" s="46"/>
      <c r="N28" s="46"/>
      <c r="O28" s="49"/>
      <c r="P28" s="46"/>
      <c r="Q28" s="46"/>
      <c r="R28" s="46"/>
      <c r="S28" s="46"/>
      <c r="T28" s="47"/>
      <c r="U28" s="46"/>
      <c r="V28" s="48"/>
      <c r="W28" s="46"/>
      <c r="X28" s="46"/>
      <c r="Y28" s="46"/>
      <c r="Z28" s="46"/>
      <c r="AA28" s="46"/>
      <c r="AB28" s="46"/>
      <c r="AC28" s="46"/>
      <c r="AD28" s="46"/>
      <c r="AE28" s="50"/>
    </row>
    <row r="29" spans="1:31" x14ac:dyDescent="0.25">
      <c r="A29" s="20">
        <f t="shared" si="0"/>
        <v>20</v>
      </c>
      <c r="B29" s="42"/>
      <c r="C29" s="43"/>
      <c r="D29" s="43"/>
      <c r="E29" s="44"/>
      <c r="F29" s="50"/>
      <c r="G29" s="49"/>
      <c r="H29" s="46"/>
      <c r="I29" s="46"/>
      <c r="J29" s="46"/>
      <c r="K29" s="46"/>
      <c r="L29" s="47"/>
      <c r="M29" s="46"/>
      <c r="N29" s="46"/>
      <c r="O29" s="49"/>
      <c r="P29" s="46"/>
      <c r="Q29" s="46"/>
      <c r="R29" s="46"/>
      <c r="S29" s="46"/>
      <c r="T29" s="47"/>
      <c r="U29" s="46"/>
      <c r="V29" s="48"/>
      <c r="W29" s="46"/>
      <c r="X29" s="46"/>
      <c r="Y29" s="46"/>
      <c r="Z29" s="46"/>
      <c r="AA29" s="46"/>
      <c r="AB29" s="46"/>
      <c r="AC29" s="46"/>
      <c r="AD29" s="46"/>
      <c r="AE29" s="50"/>
    </row>
    <row r="30" spans="1:31" x14ac:dyDescent="0.25">
      <c r="A30" s="20">
        <f t="shared" si="0"/>
        <v>21</v>
      </c>
      <c r="B30" s="42"/>
      <c r="C30" s="43"/>
      <c r="D30" s="43"/>
      <c r="E30" s="44"/>
      <c r="F30" s="50"/>
      <c r="G30" s="49"/>
      <c r="H30" s="46"/>
      <c r="I30" s="46"/>
      <c r="J30" s="46"/>
      <c r="K30" s="46"/>
      <c r="L30" s="47"/>
      <c r="M30" s="46"/>
      <c r="N30" s="46"/>
      <c r="O30" s="49"/>
      <c r="P30" s="46"/>
      <c r="Q30" s="46"/>
      <c r="R30" s="46"/>
      <c r="S30" s="46"/>
      <c r="T30" s="47"/>
      <c r="U30" s="46"/>
      <c r="V30" s="48"/>
      <c r="W30" s="46"/>
      <c r="X30" s="46"/>
      <c r="Y30" s="46"/>
      <c r="Z30" s="46"/>
      <c r="AA30" s="46"/>
      <c r="AB30" s="46"/>
      <c r="AC30" s="46"/>
      <c r="AD30" s="46"/>
      <c r="AE30" s="50"/>
    </row>
    <row r="31" spans="1:31" x14ac:dyDescent="0.25">
      <c r="A31" s="20">
        <f t="shared" si="0"/>
        <v>22</v>
      </c>
      <c r="B31" s="42"/>
      <c r="C31" s="43"/>
      <c r="D31" s="43"/>
      <c r="E31" s="44"/>
      <c r="F31" s="50"/>
      <c r="G31" s="49"/>
      <c r="H31" s="46"/>
      <c r="I31" s="46"/>
      <c r="J31" s="46"/>
      <c r="K31" s="46"/>
      <c r="L31" s="47"/>
      <c r="M31" s="46"/>
      <c r="N31" s="46"/>
      <c r="O31" s="49"/>
      <c r="P31" s="46"/>
      <c r="Q31" s="46"/>
      <c r="R31" s="46"/>
      <c r="S31" s="46"/>
      <c r="T31" s="47"/>
      <c r="U31" s="46"/>
      <c r="V31" s="48"/>
      <c r="W31" s="46"/>
      <c r="X31" s="46"/>
      <c r="Y31" s="46"/>
      <c r="Z31" s="46"/>
      <c r="AA31" s="46"/>
      <c r="AB31" s="46"/>
      <c r="AC31" s="46"/>
      <c r="AD31" s="46"/>
      <c r="AE31" s="50"/>
    </row>
    <row r="32" spans="1:31" x14ac:dyDescent="0.25">
      <c r="A32" s="20">
        <f t="shared" si="0"/>
        <v>23</v>
      </c>
      <c r="B32" s="42"/>
      <c r="C32" s="43"/>
      <c r="D32" s="43"/>
      <c r="E32" s="44"/>
      <c r="F32" s="50"/>
      <c r="G32" s="49"/>
      <c r="H32" s="46"/>
      <c r="I32" s="46"/>
      <c r="J32" s="46"/>
      <c r="K32" s="46"/>
      <c r="L32" s="47"/>
      <c r="M32" s="46"/>
      <c r="N32" s="46"/>
      <c r="O32" s="49"/>
      <c r="P32" s="46"/>
      <c r="Q32" s="46"/>
      <c r="R32" s="46"/>
      <c r="S32" s="46"/>
      <c r="T32" s="47"/>
      <c r="U32" s="46"/>
      <c r="V32" s="48"/>
      <c r="W32" s="46"/>
      <c r="X32" s="46"/>
      <c r="Y32" s="46"/>
      <c r="Z32" s="46"/>
      <c r="AA32" s="46"/>
      <c r="AB32" s="46"/>
      <c r="AC32" s="46"/>
      <c r="AD32" s="46"/>
      <c r="AE32" s="50"/>
    </row>
    <row r="33" spans="1:31" x14ac:dyDescent="0.25">
      <c r="A33" s="20">
        <f t="shared" si="0"/>
        <v>24</v>
      </c>
      <c r="B33" s="42"/>
      <c r="C33" s="43"/>
      <c r="D33" s="43"/>
      <c r="E33" s="44"/>
      <c r="F33" s="50"/>
      <c r="G33" s="49"/>
      <c r="H33" s="46"/>
      <c r="I33" s="46"/>
      <c r="J33" s="46"/>
      <c r="K33" s="46"/>
      <c r="L33" s="47"/>
      <c r="M33" s="46"/>
      <c r="N33" s="46"/>
      <c r="O33" s="49"/>
      <c r="P33" s="46"/>
      <c r="Q33" s="46"/>
      <c r="R33" s="46"/>
      <c r="S33" s="46"/>
      <c r="T33" s="47"/>
      <c r="U33" s="46"/>
      <c r="V33" s="48"/>
      <c r="W33" s="46"/>
      <c r="X33" s="46"/>
      <c r="Y33" s="46"/>
      <c r="Z33" s="46"/>
      <c r="AA33" s="46"/>
      <c r="AB33" s="46"/>
      <c r="AC33" s="46"/>
      <c r="AD33" s="46"/>
      <c r="AE33" s="50"/>
    </row>
    <row r="34" spans="1:31" x14ac:dyDescent="0.25">
      <c r="A34" s="20">
        <f t="shared" si="0"/>
        <v>25</v>
      </c>
      <c r="B34" s="42"/>
      <c r="C34" s="43"/>
      <c r="D34" s="43"/>
      <c r="E34" s="44"/>
      <c r="F34" s="50"/>
      <c r="G34" s="49"/>
      <c r="H34" s="46"/>
      <c r="I34" s="46"/>
      <c r="J34" s="46"/>
      <c r="K34" s="46"/>
      <c r="L34" s="47"/>
      <c r="M34" s="46"/>
      <c r="N34" s="48"/>
      <c r="O34" s="46"/>
      <c r="P34" s="46"/>
      <c r="Q34" s="46"/>
      <c r="R34" s="46"/>
      <c r="S34" s="46"/>
      <c r="T34" s="47"/>
      <c r="U34" s="46"/>
      <c r="V34" s="48"/>
      <c r="W34" s="46"/>
      <c r="X34" s="46"/>
      <c r="Y34" s="46"/>
      <c r="Z34" s="46"/>
      <c r="AA34" s="46"/>
      <c r="AB34" s="46"/>
      <c r="AC34" s="46"/>
      <c r="AD34" s="46"/>
      <c r="AE34" s="50"/>
    </row>
    <row r="35" spans="1:31" x14ac:dyDescent="0.25">
      <c r="A35" s="20">
        <f t="shared" si="0"/>
        <v>26</v>
      </c>
      <c r="B35" s="42"/>
      <c r="C35" s="43"/>
      <c r="D35" s="43"/>
      <c r="E35" s="44"/>
      <c r="F35" s="50"/>
      <c r="G35" s="49"/>
      <c r="H35" s="46"/>
      <c r="I35" s="46"/>
      <c r="J35" s="46"/>
      <c r="K35" s="46"/>
      <c r="L35" s="47"/>
      <c r="M35" s="46"/>
      <c r="N35" s="48"/>
      <c r="O35" s="46"/>
      <c r="P35" s="46"/>
      <c r="Q35" s="46"/>
      <c r="R35" s="46"/>
      <c r="S35" s="46"/>
      <c r="T35" s="47"/>
      <c r="U35" s="46"/>
      <c r="V35" s="48"/>
      <c r="W35" s="46"/>
      <c r="X35" s="46"/>
      <c r="Y35" s="46"/>
      <c r="Z35" s="46"/>
      <c r="AA35" s="46"/>
      <c r="AB35" s="46"/>
      <c r="AC35" s="46"/>
      <c r="AD35" s="46"/>
      <c r="AE35" s="50"/>
    </row>
    <row r="36" spans="1:31" x14ac:dyDescent="0.25">
      <c r="A36" s="20">
        <f t="shared" si="0"/>
        <v>27</v>
      </c>
      <c r="B36" s="42"/>
      <c r="C36" s="43"/>
      <c r="D36" s="43"/>
      <c r="E36" s="44"/>
      <c r="F36" s="50"/>
      <c r="G36" s="49"/>
      <c r="H36" s="46"/>
      <c r="I36" s="46"/>
      <c r="J36" s="46"/>
      <c r="K36" s="46"/>
      <c r="L36" s="47"/>
      <c r="M36" s="46"/>
      <c r="N36" s="48"/>
      <c r="O36" s="46"/>
      <c r="P36" s="46"/>
      <c r="Q36" s="46"/>
      <c r="R36" s="46"/>
      <c r="S36" s="46"/>
      <c r="T36" s="47"/>
      <c r="U36" s="46"/>
      <c r="V36" s="48"/>
      <c r="W36" s="46"/>
      <c r="X36" s="46"/>
      <c r="Y36" s="46"/>
      <c r="Z36" s="46"/>
      <c r="AA36" s="46"/>
      <c r="AB36" s="46"/>
      <c r="AC36" s="46"/>
      <c r="AD36" s="46"/>
      <c r="AE36" s="50"/>
    </row>
    <row r="37" spans="1:31" x14ac:dyDescent="0.25">
      <c r="A37" s="20">
        <f t="shared" si="0"/>
        <v>28</v>
      </c>
      <c r="B37" s="42"/>
      <c r="C37" s="43"/>
      <c r="D37" s="43"/>
      <c r="E37" s="44"/>
      <c r="F37" s="50"/>
      <c r="G37" s="49"/>
      <c r="H37" s="46"/>
      <c r="I37" s="46"/>
      <c r="J37" s="46"/>
      <c r="K37" s="46"/>
      <c r="L37" s="47"/>
      <c r="M37" s="46"/>
      <c r="N37" s="48"/>
      <c r="O37" s="46"/>
      <c r="P37" s="46"/>
      <c r="Q37" s="46"/>
      <c r="R37" s="46"/>
      <c r="S37" s="46"/>
      <c r="T37" s="47"/>
      <c r="U37" s="46"/>
      <c r="V37" s="48"/>
      <c r="W37" s="46"/>
      <c r="X37" s="46"/>
      <c r="Y37" s="46"/>
      <c r="Z37" s="46"/>
      <c r="AA37" s="46"/>
      <c r="AB37" s="46"/>
      <c r="AC37" s="46"/>
      <c r="AD37" s="46"/>
      <c r="AE37" s="50"/>
    </row>
    <row r="38" spans="1:31" x14ac:dyDescent="0.25">
      <c r="A38" s="20">
        <f t="shared" si="0"/>
        <v>29</v>
      </c>
      <c r="B38" s="42"/>
      <c r="C38" s="43"/>
      <c r="D38" s="43"/>
      <c r="E38" s="44"/>
      <c r="F38" s="50"/>
      <c r="G38" s="49"/>
      <c r="H38" s="46"/>
      <c r="I38" s="46"/>
      <c r="J38" s="46"/>
      <c r="K38" s="46"/>
      <c r="L38" s="47"/>
      <c r="M38" s="46"/>
      <c r="N38" s="48"/>
      <c r="O38" s="46"/>
      <c r="P38" s="46"/>
      <c r="Q38" s="46"/>
      <c r="R38" s="46"/>
      <c r="S38" s="46"/>
      <c r="T38" s="47"/>
      <c r="U38" s="46"/>
      <c r="V38" s="48"/>
      <c r="W38" s="46"/>
      <c r="X38" s="46"/>
      <c r="Y38" s="46"/>
      <c r="Z38" s="46"/>
      <c r="AA38" s="46"/>
      <c r="AB38" s="46"/>
      <c r="AC38" s="46"/>
      <c r="AD38" s="46"/>
      <c r="AE38" s="50"/>
    </row>
    <row r="39" spans="1:31" x14ac:dyDescent="0.25">
      <c r="A39" s="20">
        <f t="shared" si="0"/>
        <v>30</v>
      </c>
      <c r="B39" s="42"/>
      <c r="C39" s="43"/>
      <c r="D39" s="43"/>
      <c r="E39" s="44"/>
      <c r="F39" s="50"/>
      <c r="G39" s="49"/>
      <c r="H39" s="46"/>
      <c r="I39" s="46"/>
      <c r="J39" s="46"/>
      <c r="K39" s="46"/>
      <c r="L39" s="47"/>
      <c r="M39" s="46"/>
      <c r="N39" s="48"/>
      <c r="O39" s="46"/>
      <c r="P39" s="46"/>
      <c r="Q39" s="46"/>
      <c r="R39" s="46"/>
      <c r="S39" s="46"/>
      <c r="T39" s="47"/>
      <c r="U39" s="46"/>
      <c r="V39" s="48"/>
      <c r="W39" s="46"/>
      <c r="X39" s="46"/>
      <c r="Y39" s="46"/>
      <c r="Z39" s="46"/>
      <c r="AA39" s="46"/>
      <c r="AB39" s="46"/>
      <c r="AC39" s="46"/>
      <c r="AD39" s="46"/>
      <c r="AE39" s="50"/>
    </row>
    <row r="40" spans="1:31" x14ac:dyDescent="0.25">
      <c r="A40" s="20">
        <f t="shared" si="0"/>
        <v>31</v>
      </c>
      <c r="B40" s="42"/>
      <c r="C40" s="43"/>
      <c r="D40" s="43"/>
      <c r="E40" s="44"/>
      <c r="F40" s="50"/>
      <c r="G40" s="49"/>
      <c r="H40" s="46"/>
      <c r="I40" s="46"/>
      <c r="J40" s="46"/>
      <c r="K40" s="46"/>
      <c r="L40" s="47"/>
      <c r="M40" s="46"/>
      <c r="N40" s="48"/>
      <c r="O40" s="46"/>
      <c r="P40" s="46"/>
      <c r="Q40" s="46"/>
      <c r="R40" s="46"/>
      <c r="S40" s="46"/>
      <c r="T40" s="47"/>
      <c r="U40" s="46"/>
      <c r="V40" s="48"/>
      <c r="W40" s="46"/>
      <c r="X40" s="46"/>
      <c r="Y40" s="46"/>
      <c r="Z40" s="46"/>
      <c r="AA40" s="46"/>
      <c r="AB40" s="46"/>
      <c r="AC40" s="46"/>
      <c r="AD40" s="46"/>
      <c r="AE40" s="50"/>
    </row>
    <row r="41" spans="1:31" x14ac:dyDescent="0.25">
      <c r="A41" s="20">
        <f t="shared" si="0"/>
        <v>32</v>
      </c>
      <c r="B41" s="42"/>
      <c r="C41" s="43"/>
      <c r="D41" s="43"/>
      <c r="E41" s="44"/>
      <c r="F41" s="50"/>
      <c r="G41" s="49"/>
      <c r="H41" s="46"/>
      <c r="I41" s="46"/>
      <c r="J41" s="46"/>
      <c r="K41" s="46"/>
      <c r="L41" s="47"/>
      <c r="M41" s="46"/>
      <c r="N41" s="48"/>
      <c r="O41" s="46"/>
      <c r="P41" s="46"/>
      <c r="Q41" s="46"/>
      <c r="R41" s="46"/>
      <c r="S41" s="46"/>
      <c r="T41" s="47"/>
      <c r="U41" s="46"/>
      <c r="V41" s="48"/>
      <c r="W41" s="46"/>
      <c r="X41" s="46"/>
      <c r="Y41" s="46"/>
      <c r="Z41" s="46"/>
      <c r="AA41" s="46"/>
      <c r="AB41" s="46"/>
      <c r="AC41" s="46"/>
      <c r="AD41" s="46"/>
      <c r="AE41" s="50"/>
    </row>
    <row r="42" spans="1:31" x14ac:dyDescent="0.25">
      <c r="A42" s="20">
        <f t="shared" si="0"/>
        <v>33</v>
      </c>
      <c r="B42" s="42"/>
      <c r="C42" s="43"/>
      <c r="D42" s="43"/>
      <c r="E42" s="44"/>
      <c r="F42" s="50"/>
      <c r="G42" s="49"/>
      <c r="H42" s="46"/>
      <c r="I42" s="46"/>
      <c r="J42" s="46"/>
      <c r="K42" s="46"/>
      <c r="L42" s="47"/>
      <c r="M42" s="46"/>
      <c r="N42" s="48"/>
      <c r="O42" s="46"/>
      <c r="P42" s="46"/>
      <c r="Q42" s="46"/>
      <c r="R42" s="46"/>
      <c r="S42" s="46"/>
      <c r="T42" s="47"/>
      <c r="U42" s="46"/>
      <c r="V42" s="48"/>
      <c r="W42" s="46"/>
      <c r="X42" s="46"/>
      <c r="Y42" s="46"/>
      <c r="Z42" s="46"/>
      <c r="AA42" s="46"/>
      <c r="AB42" s="46"/>
      <c r="AC42" s="46"/>
      <c r="AD42" s="46"/>
      <c r="AE42" s="50"/>
    </row>
    <row r="43" spans="1:31" x14ac:dyDescent="0.25">
      <c r="A43" s="20">
        <f t="shared" si="0"/>
        <v>34</v>
      </c>
      <c r="B43" s="42"/>
      <c r="C43" s="43"/>
      <c r="D43" s="43"/>
      <c r="E43" s="44"/>
      <c r="F43" s="50"/>
      <c r="G43" s="49"/>
      <c r="H43" s="46"/>
      <c r="I43" s="46"/>
      <c r="J43" s="46"/>
      <c r="K43" s="46"/>
      <c r="L43" s="47"/>
      <c r="M43" s="46"/>
      <c r="N43" s="48"/>
      <c r="O43" s="46"/>
      <c r="P43" s="46"/>
      <c r="Q43" s="46"/>
      <c r="R43" s="46"/>
      <c r="S43" s="46"/>
      <c r="T43" s="47"/>
      <c r="U43" s="46"/>
      <c r="V43" s="48"/>
      <c r="W43" s="46"/>
      <c r="X43" s="46"/>
      <c r="Y43" s="46"/>
      <c r="Z43" s="46"/>
      <c r="AA43" s="46"/>
      <c r="AB43" s="46"/>
      <c r="AC43" s="46"/>
      <c r="AD43" s="46"/>
      <c r="AE43" s="50"/>
    </row>
    <row r="44" spans="1:31" x14ac:dyDescent="0.25">
      <c r="A44" s="20">
        <f t="shared" si="0"/>
        <v>35</v>
      </c>
      <c r="B44" s="42"/>
      <c r="C44" s="43"/>
      <c r="D44" s="43"/>
      <c r="E44" s="44"/>
      <c r="F44" s="50"/>
      <c r="G44" s="49"/>
      <c r="H44" s="46"/>
      <c r="I44" s="46"/>
      <c r="J44" s="46"/>
      <c r="K44" s="46"/>
      <c r="L44" s="47"/>
      <c r="M44" s="46"/>
      <c r="N44" s="48"/>
      <c r="O44" s="46"/>
      <c r="P44" s="46"/>
      <c r="Q44" s="46"/>
      <c r="R44" s="46"/>
      <c r="S44" s="46"/>
      <c r="T44" s="47"/>
      <c r="U44" s="46"/>
      <c r="V44" s="48"/>
      <c r="W44" s="46"/>
      <c r="X44" s="46"/>
      <c r="Y44" s="46"/>
      <c r="Z44" s="46"/>
      <c r="AA44" s="46"/>
      <c r="AB44" s="46"/>
      <c r="AC44" s="46"/>
      <c r="AD44" s="46"/>
      <c r="AE44" s="50"/>
    </row>
    <row r="45" spans="1:31" x14ac:dyDescent="0.25">
      <c r="A45" s="20">
        <f t="shared" si="0"/>
        <v>36</v>
      </c>
      <c r="B45" s="42"/>
      <c r="C45" s="43"/>
      <c r="D45" s="43"/>
      <c r="E45" s="44"/>
      <c r="F45" s="50"/>
      <c r="G45" s="49"/>
      <c r="H45" s="46"/>
      <c r="I45" s="46"/>
      <c r="J45" s="46"/>
      <c r="K45" s="46"/>
      <c r="L45" s="47"/>
      <c r="M45" s="46"/>
      <c r="N45" s="48"/>
      <c r="O45" s="46"/>
      <c r="P45" s="46"/>
      <c r="Q45" s="46"/>
      <c r="R45" s="46"/>
      <c r="S45" s="46"/>
      <c r="T45" s="47"/>
      <c r="U45" s="46"/>
      <c r="V45" s="48"/>
      <c r="W45" s="46"/>
      <c r="X45" s="46"/>
      <c r="Y45" s="46"/>
      <c r="Z45" s="46"/>
      <c r="AA45" s="46"/>
      <c r="AB45" s="46"/>
      <c r="AC45" s="46"/>
      <c r="AD45" s="46"/>
      <c r="AE45" s="50"/>
    </row>
    <row r="46" spans="1:31" x14ac:dyDescent="0.25">
      <c r="A46" s="20">
        <f t="shared" si="0"/>
        <v>37</v>
      </c>
      <c r="B46" s="42"/>
      <c r="C46" s="43"/>
      <c r="D46" s="43"/>
      <c r="E46" s="44"/>
      <c r="F46" s="50"/>
      <c r="G46" s="49"/>
      <c r="H46" s="46"/>
      <c r="I46" s="46"/>
      <c r="J46" s="46"/>
      <c r="K46" s="46"/>
      <c r="L46" s="47"/>
      <c r="M46" s="46"/>
      <c r="N46" s="48"/>
      <c r="O46" s="46"/>
      <c r="P46" s="46"/>
      <c r="Q46" s="46"/>
      <c r="R46" s="46"/>
      <c r="S46" s="46"/>
      <c r="T46" s="47"/>
      <c r="U46" s="46"/>
      <c r="V46" s="48"/>
      <c r="W46" s="46"/>
      <c r="X46" s="46"/>
      <c r="Y46" s="46"/>
      <c r="Z46" s="46"/>
      <c r="AA46" s="46"/>
      <c r="AB46" s="46"/>
      <c r="AC46" s="46"/>
      <c r="AD46" s="46"/>
      <c r="AE46" s="50"/>
    </row>
    <row r="47" spans="1:31" x14ac:dyDescent="0.25">
      <c r="A47" s="20">
        <f t="shared" si="0"/>
        <v>38</v>
      </c>
      <c r="B47" s="42"/>
      <c r="C47" s="43"/>
      <c r="D47" s="43"/>
      <c r="E47" s="44"/>
      <c r="F47" s="50"/>
      <c r="G47" s="49"/>
      <c r="H47" s="46"/>
      <c r="I47" s="46"/>
      <c r="J47" s="46"/>
      <c r="K47" s="46"/>
      <c r="L47" s="47"/>
      <c r="M47" s="46"/>
      <c r="N47" s="48"/>
      <c r="O47" s="46"/>
      <c r="P47" s="46"/>
      <c r="Q47" s="46"/>
      <c r="R47" s="46"/>
      <c r="S47" s="46"/>
      <c r="T47" s="47"/>
      <c r="U47" s="46"/>
      <c r="V47" s="48"/>
      <c r="W47" s="46"/>
      <c r="X47" s="46"/>
      <c r="Y47" s="46"/>
      <c r="Z47" s="46"/>
      <c r="AA47" s="46"/>
      <c r="AB47" s="46"/>
      <c r="AC47" s="46"/>
      <c r="AD47" s="46"/>
      <c r="AE47" s="50"/>
    </row>
    <row r="48" spans="1:31" x14ac:dyDescent="0.25">
      <c r="A48" s="20">
        <f t="shared" si="0"/>
        <v>39</v>
      </c>
      <c r="B48" s="42"/>
      <c r="C48" s="43"/>
      <c r="D48" s="43"/>
      <c r="E48" s="44"/>
      <c r="F48" s="50"/>
      <c r="G48" s="49"/>
      <c r="H48" s="46"/>
      <c r="I48" s="46"/>
      <c r="J48" s="46"/>
      <c r="K48" s="46"/>
      <c r="L48" s="47"/>
      <c r="M48" s="46"/>
      <c r="N48" s="48"/>
      <c r="O48" s="46"/>
      <c r="P48" s="46"/>
      <c r="Q48" s="46"/>
      <c r="R48" s="46"/>
      <c r="S48" s="46"/>
      <c r="T48" s="47"/>
      <c r="U48" s="46"/>
      <c r="V48" s="48"/>
      <c r="W48" s="46"/>
      <c r="X48" s="46"/>
      <c r="Y48" s="46"/>
      <c r="Z48" s="46"/>
      <c r="AA48" s="46"/>
      <c r="AB48" s="46"/>
      <c r="AC48" s="46"/>
      <c r="AD48" s="46"/>
      <c r="AE48" s="50"/>
    </row>
    <row r="49" spans="1:31" x14ac:dyDescent="0.25">
      <c r="A49" s="20">
        <f t="shared" si="0"/>
        <v>40</v>
      </c>
      <c r="B49" s="42"/>
      <c r="C49" s="43"/>
      <c r="D49" s="43"/>
      <c r="E49" s="44"/>
      <c r="F49" s="50"/>
      <c r="G49" s="49"/>
      <c r="H49" s="46"/>
      <c r="I49" s="46"/>
      <c r="J49" s="46"/>
      <c r="K49" s="46"/>
      <c r="L49" s="47"/>
      <c r="M49" s="46"/>
      <c r="N49" s="48"/>
      <c r="O49" s="46"/>
      <c r="P49" s="46"/>
      <c r="Q49" s="46"/>
      <c r="R49" s="46"/>
      <c r="S49" s="46"/>
      <c r="T49" s="47"/>
      <c r="U49" s="46"/>
      <c r="V49" s="48"/>
      <c r="W49" s="46"/>
      <c r="X49" s="46"/>
      <c r="Y49" s="46"/>
      <c r="Z49" s="46"/>
      <c r="AA49" s="46"/>
      <c r="AB49" s="46"/>
      <c r="AC49" s="46"/>
      <c r="AD49" s="46"/>
      <c r="AE49" s="50"/>
    </row>
    <row r="50" spans="1:31" x14ac:dyDescent="0.25">
      <c r="A50" s="20">
        <f t="shared" si="0"/>
        <v>41</v>
      </c>
      <c r="B50" s="42"/>
      <c r="C50" s="43"/>
      <c r="D50" s="43"/>
      <c r="E50" s="44"/>
      <c r="F50" s="50"/>
      <c r="G50" s="49"/>
      <c r="H50" s="46"/>
      <c r="I50" s="46"/>
      <c r="J50" s="46"/>
      <c r="K50" s="46"/>
      <c r="L50" s="47"/>
      <c r="M50" s="46"/>
      <c r="N50" s="48"/>
      <c r="O50" s="46"/>
      <c r="P50" s="46"/>
      <c r="Q50" s="46"/>
      <c r="R50" s="46"/>
      <c r="S50" s="46"/>
      <c r="T50" s="47"/>
      <c r="U50" s="46"/>
      <c r="V50" s="48"/>
      <c r="W50" s="46"/>
      <c r="X50" s="46"/>
      <c r="Y50" s="46"/>
      <c r="Z50" s="46"/>
      <c r="AA50" s="46"/>
      <c r="AB50" s="46"/>
      <c r="AC50" s="46"/>
      <c r="AD50" s="46"/>
      <c r="AE50" s="50"/>
    </row>
    <row r="51" spans="1:31" x14ac:dyDescent="0.25">
      <c r="A51" s="20">
        <f t="shared" si="0"/>
        <v>42</v>
      </c>
      <c r="B51" s="42"/>
      <c r="C51" s="43"/>
      <c r="D51" s="43"/>
      <c r="E51" s="44"/>
      <c r="F51" s="50"/>
      <c r="G51" s="49"/>
      <c r="H51" s="46"/>
      <c r="I51" s="46"/>
      <c r="J51" s="46"/>
      <c r="K51" s="46"/>
      <c r="L51" s="47"/>
      <c r="M51" s="46"/>
      <c r="N51" s="48"/>
      <c r="O51" s="46"/>
      <c r="P51" s="46"/>
      <c r="Q51" s="46"/>
      <c r="R51" s="46"/>
      <c r="S51" s="46"/>
      <c r="T51" s="47"/>
      <c r="U51" s="46"/>
      <c r="V51" s="48"/>
      <c r="W51" s="46"/>
      <c r="X51" s="46"/>
      <c r="Y51" s="46"/>
      <c r="Z51" s="46"/>
      <c r="AA51" s="46"/>
      <c r="AB51" s="46"/>
      <c r="AC51" s="46"/>
      <c r="AD51" s="46"/>
      <c r="AE51" s="50"/>
    </row>
    <row r="52" spans="1:31" x14ac:dyDescent="0.25">
      <c r="A52" s="20">
        <f t="shared" si="0"/>
        <v>43</v>
      </c>
      <c r="B52" s="42"/>
      <c r="C52" s="43"/>
      <c r="D52" s="43"/>
      <c r="E52" s="44"/>
      <c r="F52" s="50"/>
      <c r="G52" s="49"/>
      <c r="H52" s="46"/>
      <c r="I52" s="46"/>
      <c r="J52" s="46"/>
      <c r="K52" s="46"/>
      <c r="L52" s="47"/>
      <c r="M52" s="46"/>
      <c r="N52" s="48"/>
      <c r="O52" s="46"/>
      <c r="P52" s="46"/>
      <c r="Q52" s="46"/>
      <c r="R52" s="46"/>
      <c r="S52" s="46"/>
      <c r="T52" s="47"/>
      <c r="U52" s="46"/>
      <c r="V52" s="48"/>
      <c r="W52" s="46"/>
      <c r="X52" s="46"/>
      <c r="Y52" s="46"/>
      <c r="Z52" s="46"/>
      <c r="AA52" s="46"/>
      <c r="AB52" s="46"/>
      <c r="AC52" s="46"/>
      <c r="AD52" s="46"/>
      <c r="AE52" s="50"/>
    </row>
    <row r="53" spans="1:31" x14ac:dyDescent="0.25">
      <c r="A53" s="20">
        <f t="shared" si="0"/>
        <v>44</v>
      </c>
      <c r="B53" s="42"/>
      <c r="C53" s="43"/>
      <c r="D53" s="43"/>
      <c r="E53" s="44"/>
      <c r="F53" s="50"/>
      <c r="G53" s="49"/>
      <c r="H53" s="46"/>
      <c r="I53" s="46"/>
      <c r="J53" s="46"/>
      <c r="K53" s="46"/>
      <c r="L53" s="47"/>
      <c r="M53" s="46"/>
      <c r="N53" s="48"/>
      <c r="O53" s="46"/>
      <c r="P53" s="46"/>
      <c r="Q53" s="46"/>
      <c r="R53" s="46"/>
      <c r="S53" s="46"/>
      <c r="T53" s="47"/>
      <c r="U53" s="46"/>
      <c r="V53" s="48"/>
      <c r="W53" s="46"/>
      <c r="X53" s="46"/>
      <c r="Y53" s="46"/>
      <c r="Z53" s="46"/>
      <c r="AA53" s="46"/>
      <c r="AB53" s="46"/>
      <c r="AC53" s="46"/>
      <c r="AD53" s="46"/>
      <c r="AE53" s="50"/>
    </row>
    <row r="54" spans="1:31" x14ac:dyDescent="0.25">
      <c r="A54" s="21">
        <f t="shared" si="0"/>
        <v>45</v>
      </c>
      <c r="B54" s="51"/>
      <c r="C54" s="52"/>
      <c r="D54" s="52"/>
      <c r="E54" s="53"/>
      <c r="F54" s="58"/>
      <c r="G54" s="54"/>
      <c r="H54" s="55"/>
      <c r="I54" s="55"/>
      <c r="J54" s="55"/>
      <c r="K54" s="55"/>
      <c r="L54" s="56"/>
      <c r="M54" s="55"/>
      <c r="N54" s="57"/>
      <c r="O54" s="55"/>
      <c r="P54" s="55"/>
      <c r="Q54" s="55"/>
      <c r="R54" s="55"/>
      <c r="S54" s="55"/>
      <c r="T54" s="56"/>
      <c r="U54" s="55"/>
      <c r="V54" s="57"/>
      <c r="W54" s="55"/>
      <c r="X54" s="55"/>
      <c r="Y54" s="55"/>
      <c r="Z54" s="55"/>
      <c r="AA54" s="55"/>
      <c r="AB54" s="55"/>
      <c r="AC54" s="55"/>
      <c r="AD54" s="55"/>
      <c r="AE54" s="58"/>
    </row>
    <row r="56" spans="1:31" ht="60" customHeight="1" x14ac:dyDescent="0.25">
      <c r="B56" s="159" t="s">
        <v>114</v>
      </c>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1"/>
    </row>
    <row r="58" spans="1:31" ht="13" x14ac:dyDescent="0.3">
      <c r="B58" s="74" t="s">
        <v>69</v>
      </c>
      <c r="C58" s="12"/>
      <c r="D58" s="12"/>
      <c r="E58" s="12"/>
      <c r="F58" s="75"/>
      <c r="G58" s="75">
        <f>SUM(Count_Pre)</f>
        <v>0</v>
      </c>
      <c r="H58" s="75">
        <f>SUM(GrossDeferredPension_Pre)</f>
        <v>0</v>
      </c>
      <c r="I58" s="75">
        <f>SUM(NetDeferredPension_Pre)</f>
        <v>0</v>
      </c>
      <c r="J58" s="75">
        <f>SUM(GrossLumpSum_Pre)</f>
        <v>0</v>
      </c>
      <c r="K58" s="75">
        <f>SUM(NetLumpSum_Pre)</f>
        <v>0</v>
      </c>
      <c r="L58" s="75"/>
      <c r="M58" s="114"/>
      <c r="N58" s="114">
        <f>SUM(Liability_Pre)</f>
        <v>0</v>
      </c>
      <c r="O58" s="75">
        <f>SUM(Count_9709)</f>
        <v>0</v>
      </c>
      <c r="P58" s="75">
        <f>SUM(GrossDeferredPension_9709)</f>
        <v>0</v>
      </c>
      <c r="Q58" s="75">
        <f>SUM(NetDeferredPension_9709)</f>
        <v>0</v>
      </c>
      <c r="R58" s="75">
        <f>SUM(GrossLumpSum_9709)</f>
        <v>0</v>
      </c>
      <c r="S58" s="75">
        <f>SUM(NetLumpSum_9709)</f>
        <v>0</v>
      </c>
      <c r="T58" s="75"/>
      <c r="U58" s="114"/>
      <c r="V58" s="114">
        <f>SUM(Liability_9709)</f>
        <v>0</v>
      </c>
      <c r="W58" s="75">
        <f>SUM(Count_Post09)</f>
        <v>0</v>
      </c>
      <c r="X58" s="75">
        <f>SUM(GrossDeferredPension_Post09)</f>
        <v>0</v>
      </c>
      <c r="Y58" s="75">
        <f>SUM(NetDeferredPension_Post09)</f>
        <v>0</v>
      </c>
      <c r="Z58" s="75">
        <f>SUM(GrossLumpSum_Post09)</f>
        <v>0</v>
      </c>
      <c r="AA58" s="75">
        <f>SUM(NetLumpSum_Post09)</f>
        <v>0</v>
      </c>
      <c r="AB58" s="75"/>
      <c r="AC58" s="114"/>
      <c r="AD58" s="114">
        <f>SUM(Liability_Post09)</f>
        <v>0</v>
      </c>
      <c r="AE58" s="77">
        <f>SUM(TotalLiabilities)</f>
        <v>0</v>
      </c>
    </row>
  </sheetData>
  <sheetProtection selectLockedCells="1"/>
  <mergeCells count="2">
    <mergeCell ref="A3:AE3"/>
    <mergeCell ref="B56:AE56"/>
  </mergeCells>
  <phoneticPr fontId="5" type="noConversion"/>
  <dataValidations count="4">
    <dataValidation type="list" allowBlank="1" showInputMessage="1" showErrorMessage="1" sqref="C10:C54" xr:uid="{00000000-0002-0000-0200-000000000000}">
      <formula1>"M,F"</formula1>
    </dataValidation>
    <dataValidation type="list" allowBlank="1" showInputMessage="1" showErrorMessage="1" sqref="E10:E54" xr:uid="{00000000-0002-0000-0200-000001000000}">
      <formula1>"over, under"</formula1>
    </dataValidation>
    <dataValidation type="decimal" allowBlank="1" showInputMessage="1" showErrorMessage="1" sqref="D10:D54" xr:uid="{00000000-0002-0000-0200-000002000000}">
      <formula1>50</formula1>
      <formula2>65</formula2>
    </dataValidation>
    <dataValidation type="list" allowBlank="1" showInputMessage="1" showErrorMessage="1" sqref="B10:B54" xr:uid="{00000000-0002-0000-0200-000003000000}">
      <formula1>"active, deferred"</formula1>
    </dataValidation>
  </dataValidations>
  <pageMargins left="0.74803149606299213" right="0.74803149606299213" top="0.98425196850393704" bottom="0.98425196850393704" header="0.51181102362204722" footer="0.51181102362204722"/>
  <pageSetup paperSize="9" scale="42" fitToWidth="2" orientation="landscape" r:id="rId1"/>
  <headerFooter alignWithMargins="0">
    <oddHeader>&amp;C&amp;"Calibri"&amp;10&amp;K0000FF Information Classification: Official - Corporate &amp;1#_x000D_</oddHeader>
    <oddFooter>&amp;L&amp;Z&amp;F&amp;R&amp;A</oddFooter>
    <evenFooter>&amp;L&amp;Z&amp;F&amp;R&amp;A</evenFooter>
    <firstFooter>&amp;L&amp;Z&amp;F&amp;R&amp;A</firstFooter>
  </headerFooter>
  <colBreaks count="1" manualBreakCount="1">
    <brk id="22"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indexed="61"/>
    <pageSetUpPr fitToPage="1"/>
  </sheetPr>
  <dimension ref="A1:U58"/>
  <sheetViews>
    <sheetView zoomScale="70" zoomScaleNormal="70" workbookViewId="0">
      <pane xSplit="3" ySplit="7" topLeftCell="D8" activePane="bottomRight" state="frozen"/>
      <selection pane="topRight" activeCell="E7" sqref="E7"/>
      <selection pane="bottomLeft" activeCell="E7" sqref="E7"/>
      <selection pane="bottomRight" activeCell="A8" sqref="A8"/>
    </sheetView>
  </sheetViews>
  <sheetFormatPr defaultColWidth="9.1796875" defaultRowHeight="12.5" x14ac:dyDescent="0.25"/>
  <cols>
    <col min="1" max="6" width="19.453125" style="1" customWidth="1"/>
    <col min="7" max="7" width="19.453125" style="33" customWidth="1"/>
    <col min="8" max="8" width="14.54296875" style="33" customWidth="1"/>
    <col min="9" max="9" width="19.453125" style="33" customWidth="1"/>
    <col min="10" max="10" width="19.453125" style="1" customWidth="1"/>
    <col min="11" max="11" width="19.453125" style="33" customWidth="1"/>
    <col min="12" max="13" width="19.453125" style="1" customWidth="1"/>
    <col min="14" max="16384" width="9.1796875" style="1"/>
  </cols>
  <sheetData>
    <row r="1" spans="1:21" ht="19.5" customHeight="1" x14ac:dyDescent="0.4">
      <c r="A1" s="23" t="s">
        <v>115</v>
      </c>
      <c r="B1" s="23"/>
      <c r="C1" s="24"/>
    </row>
    <row r="2" spans="1:21" ht="3.75" customHeight="1" thickBot="1" x14ac:dyDescent="0.45">
      <c r="A2" s="25"/>
      <c r="B2" s="25"/>
      <c r="C2" s="26"/>
    </row>
    <row r="3" spans="1:21" ht="30" customHeight="1" thickBot="1" x14ac:dyDescent="0.3">
      <c r="A3" s="162" t="s">
        <v>116</v>
      </c>
      <c r="B3" s="163"/>
      <c r="C3" s="163"/>
      <c r="D3" s="163"/>
      <c r="E3" s="163"/>
      <c r="F3" s="163"/>
      <c r="G3" s="163"/>
      <c r="H3" s="163"/>
      <c r="I3" s="163"/>
      <c r="J3" s="163"/>
      <c r="K3" s="163"/>
      <c r="L3" s="163"/>
      <c r="M3" s="163"/>
    </row>
    <row r="4" spans="1:21" s="4" customFormat="1" ht="10.5" customHeight="1" x14ac:dyDescent="0.25">
      <c r="A4" s="83"/>
      <c r="B4" s="104"/>
      <c r="C4" s="105"/>
      <c r="D4" s="106"/>
      <c r="E4" s="106"/>
      <c r="F4" s="106"/>
      <c r="G4" s="107"/>
      <c r="H4" s="107"/>
      <c r="I4" s="107"/>
      <c r="J4" s="106"/>
      <c r="K4" s="107"/>
    </row>
    <row r="5" spans="1:21" ht="3" customHeight="1" x14ac:dyDescent="0.3">
      <c r="A5" s="6"/>
      <c r="B5" s="97"/>
      <c r="C5" s="98"/>
      <c r="D5" s="98"/>
      <c r="E5" s="98"/>
      <c r="F5" s="98"/>
      <c r="G5" s="108"/>
      <c r="H5" s="108"/>
      <c r="I5" s="108"/>
      <c r="J5" s="98"/>
      <c r="K5" s="108"/>
    </row>
    <row r="6" spans="1:21" ht="13" x14ac:dyDescent="0.3">
      <c r="A6" s="7"/>
      <c r="B6" s="99" t="s">
        <v>33</v>
      </c>
      <c r="C6" s="100"/>
      <c r="D6" s="9" t="s">
        <v>117</v>
      </c>
      <c r="E6" s="10"/>
      <c r="F6" s="10"/>
      <c r="G6" s="80"/>
      <c r="H6" s="80"/>
      <c r="I6" s="80"/>
      <c r="J6" s="10"/>
      <c r="K6" s="80"/>
      <c r="L6" s="80"/>
      <c r="M6" s="32"/>
    </row>
    <row r="7" spans="1:21" s="2" customFormat="1" ht="141.75" customHeight="1" x14ac:dyDescent="0.25">
      <c r="A7" s="13" t="s">
        <v>36</v>
      </c>
      <c r="B7" s="68" t="s">
        <v>2</v>
      </c>
      <c r="C7" s="14" t="s">
        <v>37</v>
      </c>
      <c r="D7" s="16" t="s">
        <v>39</v>
      </c>
      <c r="E7" s="17" t="s">
        <v>40</v>
      </c>
      <c r="F7" s="17" t="s">
        <v>118</v>
      </c>
      <c r="G7" s="81" t="s">
        <v>119</v>
      </c>
      <c r="H7" s="81" t="s">
        <v>120</v>
      </c>
      <c r="I7" s="127" t="s">
        <v>121</v>
      </c>
      <c r="J7" s="17" t="s">
        <v>122</v>
      </c>
      <c r="K7" s="81" t="s">
        <v>123</v>
      </c>
      <c r="L7" s="125" t="s">
        <v>137</v>
      </c>
      <c r="M7" s="115" t="s">
        <v>124</v>
      </c>
    </row>
    <row r="8" spans="1:21" ht="125" x14ac:dyDescent="0.25">
      <c r="A8" s="140" t="s">
        <v>46</v>
      </c>
      <c r="B8" s="141" t="s">
        <v>47</v>
      </c>
      <c r="C8" s="124" t="s">
        <v>48</v>
      </c>
      <c r="D8" s="141"/>
      <c r="E8" s="124" t="s">
        <v>50</v>
      </c>
      <c r="F8" s="149" t="s">
        <v>125</v>
      </c>
      <c r="G8" s="150" t="s">
        <v>126</v>
      </c>
      <c r="H8" s="150" t="s">
        <v>126</v>
      </c>
      <c r="I8" s="150" t="s">
        <v>126</v>
      </c>
      <c r="J8" s="124"/>
      <c r="K8" s="150" t="s">
        <v>126</v>
      </c>
      <c r="L8" s="124" t="s">
        <v>51</v>
      </c>
      <c r="M8" s="142" t="s">
        <v>52</v>
      </c>
    </row>
    <row r="9" spans="1:21" hidden="1" x14ac:dyDescent="0.25">
      <c r="A9" s="121"/>
      <c r="B9" s="120"/>
      <c r="C9" s="121"/>
      <c r="D9" s="121"/>
      <c r="E9" s="121"/>
      <c r="F9" s="151"/>
      <c r="G9" s="152"/>
      <c r="H9" s="152"/>
      <c r="I9" s="152"/>
      <c r="J9" s="121"/>
      <c r="K9" s="152"/>
      <c r="L9" s="122"/>
      <c r="M9" s="121"/>
    </row>
    <row r="10" spans="1:21" s="3" customFormat="1" ht="107.25" hidden="1" customHeight="1" x14ac:dyDescent="0.25">
      <c r="A10" s="116" t="s">
        <v>53</v>
      </c>
      <c r="B10" s="117" t="s">
        <v>2</v>
      </c>
      <c r="C10" s="117" t="s">
        <v>54</v>
      </c>
      <c r="D10" s="117" t="s">
        <v>39</v>
      </c>
      <c r="E10" s="117" t="s">
        <v>127</v>
      </c>
      <c r="F10" s="117" t="s">
        <v>128</v>
      </c>
      <c r="G10" s="123" t="s">
        <v>129</v>
      </c>
      <c r="H10" s="123" t="s">
        <v>130</v>
      </c>
      <c r="I10" s="123" t="s">
        <v>131</v>
      </c>
      <c r="J10" s="117" t="s">
        <v>132</v>
      </c>
      <c r="K10" s="123" t="s">
        <v>133</v>
      </c>
      <c r="L10" s="117" t="s">
        <v>134</v>
      </c>
      <c r="M10" s="118" t="s">
        <v>135</v>
      </c>
      <c r="N10" s="119"/>
      <c r="O10" s="119"/>
      <c r="P10" s="119"/>
      <c r="Q10" s="119"/>
      <c r="R10" s="119"/>
      <c r="S10" s="119"/>
      <c r="T10" s="119"/>
      <c r="U10" s="119"/>
    </row>
    <row r="11" spans="1:21" x14ac:dyDescent="0.25">
      <c r="A11" s="71">
        <v>1</v>
      </c>
      <c r="B11" s="42"/>
      <c r="C11" s="43"/>
      <c r="D11" s="49"/>
      <c r="E11" s="46"/>
      <c r="F11" s="60"/>
      <c r="G11" s="61"/>
      <c r="H11" s="61"/>
      <c r="I11" s="61"/>
      <c r="J11" s="47"/>
      <c r="K11" s="61"/>
      <c r="L11" s="113"/>
      <c r="M11" s="48"/>
    </row>
    <row r="12" spans="1:21" x14ac:dyDescent="0.25">
      <c r="A12" s="71">
        <v>2</v>
      </c>
      <c r="B12" s="42"/>
      <c r="C12" s="43"/>
      <c r="D12" s="49"/>
      <c r="E12" s="46"/>
      <c r="F12" s="60"/>
      <c r="G12" s="61"/>
      <c r="H12" s="61"/>
      <c r="I12" s="61"/>
      <c r="J12" s="47"/>
      <c r="K12" s="61"/>
      <c r="L12" s="113"/>
      <c r="M12" s="48"/>
    </row>
    <row r="13" spans="1:21" x14ac:dyDescent="0.25">
      <c r="A13" s="71">
        <f t="shared" ref="A13:A55" si="0">A12+1</f>
        <v>3</v>
      </c>
      <c r="B13" s="42"/>
      <c r="C13" s="43"/>
      <c r="D13" s="49"/>
      <c r="E13" s="46"/>
      <c r="F13" s="60"/>
      <c r="G13" s="61"/>
      <c r="H13" s="61"/>
      <c r="I13" s="61"/>
      <c r="J13" s="47"/>
      <c r="K13" s="61"/>
      <c r="L13" s="113"/>
      <c r="M13" s="48"/>
    </row>
    <row r="14" spans="1:21" x14ac:dyDescent="0.25">
      <c r="A14" s="71">
        <f t="shared" si="0"/>
        <v>4</v>
      </c>
      <c r="B14" s="42"/>
      <c r="C14" s="43"/>
      <c r="D14" s="49"/>
      <c r="E14" s="46"/>
      <c r="F14" s="60"/>
      <c r="G14" s="61"/>
      <c r="H14" s="61"/>
      <c r="I14" s="61"/>
      <c r="J14" s="47"/>
      <c r="K14" s="61"/>
      <c r="L14" s="113"/>
      <c r="M14" s="48"/>
    </row>
    <row r="15" spans="1:21" x14ac:dyDescent="0.25">
      <c r="A15" s="71">
        <f t="shared" si="0"/>
        <v>5</v>
      </c>
      <c r="B15" s="42"/>
      <c r="C15" s="43"/>
      <c r="D15" s="49"/>
      <c r="E15" s="46"/>
      <c r="F15" s="60"/>
      <c r="G15" s="61"/>
      <c r="H15" s="61"/>
      <c r="I15" s="61"/>
      <c r="J15" s="47"/>
      <c r="K15" s="61"/>
      <c r="L15" s="113"/>
      <c r="M15" s="48"/>
    </row>
    <row r="16" spans="1:21" x14ac:dyDescent="0.25">
      <c r="A16" s="71">
        <f t="shared" si="0"/>
        <v>6</v>
      </c>
      <c r="B16" s="42"/>
      <c r="C16" s="43"/>
      <c r="D16" s="49"/>
      <c r="E16" s="46"/>
      <c r="F16" s="60"/>
      <c r="G16" s="61"/>
      <c r="H16" s="61"/>
      <c r="I16" s="61"/>
      <c r="J16" s="47"/>
      <c r="K16" s="61"/>
      <c r="L16" s="113"/>
      <c r="M16" s="48"/>
    </row>
    <row r="17" spans="1:13" x14ac:dyDescent="0.25">
      <c r="A17" s="71">
        <f t="shared" si="0"/>
        <v>7</v>
      </c>
      <c r="B17" s="42"/>
      <c r="C17" s="43"/>
      <c r="D17" s="49"/>
      <c r="E17" s="46"/>
      <c r="F17" s="60"/>
      <c r="G17" s="61"/>
      <c r="H17" s="61"/>
      <c r="I17" s="61"/>
      <c r="J17" s="47"/>
      <c r="K17" s="61"/>
      <c r="L17" s="113"/>
      <c r="M17" s="48"/>
    </row>
    <row r="18" spans="1:13" x14ac:dyDescent="0.25">
      <c r="A18" s="71">
        <f t="shared" si="0"/>
        <v>8</v>
      </c>
      <c r="B18" s="42"/>
      <c r="C18" s="43"/>
      <c r="D18" s="49"/>
      <c r="E18" s="46"/>
      <c r="F18" s="60"/>
      <c r="G18" s="61"/>
      <c r="H18" s="61"/>
      <c r="I18" s="61"/>
      <c r="J18" s="47"/>
      <c r="K18" s="61"/>
      <c r="L18" s="113"/>
      <c r="M18" s="48"/>
    </row>
    <row r="19" spans="1:13" x14ac:dyDescent="0.25">
      <c r="A19" s="71">
        <f t="shared" si="0"/>
        <v>9</v>
      </c>
      <c r="B19" s="42"/>
      <c r="C19" s="43"/>
      <c r="D19" s="49"/>
      <c r="E19" s="46"/>
      <c r="F19" s="60"/>
      <c r="G19" s="61"/>
      <c r="H19" s="61"/>
      <c r="I19" s="61"/>
      <c r="J19" s="47"/>
      <c r="K19" s="61"/>
      <c r="L19" s="113"/>
      <c r="M19" s="48"/>
    </row>
    <row r="20" spans="1:13" x14ac:dyDescent="0.25">
      <c r="A20" s="71">
        <f t="shared" si="0"/>
        <v>10</v>
      </c>
      <c r="B20" s="42"/>
      <c r="C20" s="43"/>
      <c r="D20" s="49"/>
      <c r="E20" s="46"/>
      <c r="F20" s="60"/>
      <c r="G20" s="61"/>
      <c r="H20" s="61"/>
      <c r="I20" s="61"/>
      <c r="J20" s="47"/>
      <c r="K20" s="61"/>
      <c r="L20" s="113"/>
      <c r="M20" s="48"/>
    </row>
    <row r="21" spans="1:13" x14ac:dyDescent="0.25">
      <c r="A21" s="71">
        <f t="shared" si="0"/>
        <v>11</v>
      </c>
      <c r="B21" s="42"/>
      <c r="C21" s="43"/>
      <c r="D21" s="49"/>
      <c r="E21" s="46"/>
      <c r="F21" s="60"/>
      <c r="G21" s="61"/>
      <c r="H21" s="61"/>
      <c r="I21" s="61"/>
      <c r="J21" s="47"/>
      <c r="K21" s="61"/>
      <c r="L21" s="113"/>
      <c r="M21" s="48"/>
    </row>
    <row r="22" spans="1:13" x14ac:dyDescent="0.25">
      <c r="A22" s="71">
        <f t="shared" si="0"/>
        <v>12</v>
      </c>
      <c r="B22" s="42"/>
      <c r="C22" s="43"/>
      <c r="D22" s="49"/>
      <c r="E22" s="46"/>
      <c r="F22" s="60"/>
      <c r="G22" s="61"/>
      <c r="H22" s="61"/>
      <c r="I22" s="61"/>
      <c r="J22" s="47"/>
      <c r="K22" s="61"/>
      <c r="L22" s="113"/>
      <c r="M22" s="48"/>
    </row>
    <row r="23" spans="1:13" x14ac:dyDescent="0.25">
      <c r="A23" s="71">
        <f t="shared" si="0"/>
        <v>13</v>
      </c>
      <c r="B23" s="42"/>
      <c r="C23" s="43"/>
      <c r="D23" s="49"/>
      <c r="E23" s="46"/>
      <c r="F23" s="60"/>
      <c r="G23" s="61"/>
      <c r="H23" s="61"/>
      <c r="I23" s="61"/>
      <c r="J23" s="47"/>
      <c r="K23" s="61"/>
      <c r="L23" s="113"/>
      <c r="M23" s="48"/>
    </row>
    <row r="24" spans="1:13" x14ac:dyDescent="0.25">
      <c r="A24" s="71">
        <f t="shared" si="0"/>
        <v>14</v>
      </c>
      <c r="B24" s="42"/>
      <c r="C24" s="43"/>
      <c r="D24" s="49"/>
      <c r="E24" s="46"/>
      <c r="F24" s="60"/>
      <c r="G24" s="61"/>
      <c r="H24" s="61"/>
      <c r="I24" s="61"/>
      <c r="J24" s="47"/>
      <c r="K24" s="61"/>
      <c r="L24" s="113"/>
      <c r="M24" s="48"/>
    </row>
    <row r="25" spans="1:13" x14ac:dyDescent="0.25">
      <c r="A25" s="71">
        <f t="shared" si="0"/>
        <v>15</v>
      </c>
      <c r="B25" s="42"/>
      <c r="C25" s="43"/>
      <c r="D25" s="49"/>
      <c r="E25" s="46"/>
      <c r="F25" s="60"/>
      <c r="G25" s="61"/>
      <c r="H25" s="61"/>
      <c r="I25" s="61"/>
      <c r="J25" s="47"/>
      <c r="K25" s="61"/>
      <c r="L25" s="113"/>
      <c r="M25" s="48"/>
    </row>
    <row r="26" spans="1:13" x14ac:dyDescent="0.25">
      <c r="A26" s="71">
        <f t="shared" si="0"/>
        <v>16</v>
      </c>
      <c r="B26" s="42"/>
      <c r="C26" s="43"/>
      <c r="D26" s="49"/>
      <c r="E26" s="46"/>
      <c r="F26" s="60"/>
      <c r="G26" s="61"/>
      <c r="H26" s="61"/>
      <c r="I26" s="61"/>
      <c r="J26" s="47"/>
      <c r="K26" s="61"/>
      <c r="L26" s="113"/>
      <c r="M26" s="48"/>
    </row>
    <row r="27" spans="1:13" x14ac:dyDescent="0.25">
      <c r="A27" s="71">
        <f t="shared" si="0"/>
        <v>17</v>
      </c>
      <c r="B27" s="42"/>
      <c r="C27" s="43"/>
      <c r="D27" s="49"/>
      <c r="E27" s="46"/>
      <c r="F27" s="60"/>
      <c r="G27" s="61"/>
      <c r="H27" s="61"/>
      <c r="I27" s="61"/>
      <c r="J27" s="47"/>
      <c r="K27" s="61"/>
      <c r="L27" s="113"/>
      <c r="M27" s="48"/>
    </row>
    <row r="28" spans="1:13" x14ac:dyDescent="0.25">
      <c r="A28" s="71">
        <f t="shared" si="0"/>
        <v>18</v>
      </c>
      <c r="B28" s="42"/>
      <c r="C28" s="43"/>
      <c r="D28" s="49"/>
      <c r="E28" s="46"/>
      <c r="F28" s="60"/>
      <c r="G28" s="61"/>
      <c r="H28" s="61"/>
      <c r="I28" s="61"/>
      <c r="J28" s="47"/>
      <c r="K28" s="61"/>
      <c r="L28" s="113"/>
      <c r="M28" s="48"/>
    </row>
    <row r="29" spans="1:13" x14ac:dyDescent="0.25">
      <c r="A29" s="71">
        <f t="shared" si="0"/>
        <v>19</v>
      </c>
      <c r="B29" s="42"/>
      <c r="C29" s="43"/>
      <c r="D29" s="49"/>
      <c r="E29" s="46"/>
      <c r="F29" s="60"/>
      <c r="G29" s="61"/>
      <c r="H29" s="61"/>
      <c r="I29" s="61"/>
      <c r="J29" s="47"/>
      <c r="K29" s="61"/>
      <c r="L29" s="113"/>
      <c r="M29" s="48"/>
    </row>
    <row r="30" spans="1:13" x14ac:dyDescent="0.25">
      <c r="A30" s="71">
        <f t="shared" si="0"/>
        <v>20</v>
      </c>
      <c r="B30" s="42"/>
      <c r="C30" s="43"/>
      <c r="D30" s="49"/>
      <c r="E30" s="46"/>
      <c r="F30" s="60"/>
      <c r="G30" s="61"/>
      <c r="H30" s="61"/>
      <c r="I30" s="61"/>
      <c r="J30" s="47"/>
      <c r="K30" s="61"/>
      <c r="L30" s="113"/>
      <c r="M30" s="48"/>
    </row>
    <row r="31" spans="1:13" x14ac:dyDescent="0.25">
      <c r="A31" s="71">
        <f t="shared" si="0"/>
        <v>21</v>
      </c>
      <c r="B31" s="42"/>
      <c r="C31" s="43"/>
      <c r="D31" s="49"/>
      <c r="E31" s="46"/>
      <c r="F31" s="60"/>
      <c r="G31" s="61"/>
      <c r="H31" s="61"/>
      <c r="I31" s="61"/>
      <c r="J31" s="47"/>
      <c r="K31" s="61"/>
      <c r="L31" s="113"/>
      <c r="M31" s="48"/>
    </row>
    <row r="32" spans="1:13" x14ac:dyDescent="0.25">
      <c r="A32" s="71">
        <f t="shared" si="0"/>
        <v>22</v>
      </c>
      <c r="B32" s="42"/>
      <c r="C32" s="43"/>
      <c r="D32" s="49"/>
      <c r="E32" s="46"/>
      <c r="F32" s="60"/>
      <c r="G32" s="61"/>
      <c r="H32" s="61"/>
      <c r="I32" s="61"/>
      <c r="J32" s="47"/>
      <c r="K32" s="61"/>
      <c r="L32" s="113"/>
      <c r="M32" s="48"/>
    </row>
    <row r="33" spans="1:13" x14ac:dyDescent="0.25">
      <c r="A33" s="71">
        <f t="shared" si="0"/>
        <v>23</v>
      </c>
      <c r="B33" s="42"/>
      <c r="C33" s="43"/>
      <c r="D33" s="49"/>
      <c r="E33" s="46"/>
      <c r="F33" s="60"/>
      <c r="G33" s="61"/>
      <c r="H33" s="61"/>
      <c r="I33" s="61"/>
      <c r="J33" s="47"/>
      <c r="K33" s="61"/>
      <c r="L33" s="113"/>
      <c r="M33" s="48"/>
    </row>
    <row r="34" spans="1:13" x14ac:dyDescent="0.25">
      <c r="A34" s="71">
        <f t="shared" si="0"/>
        <v>24</v>
      </c>
      <c r="B34" s="42"/>
      <c r="C34" s="43"/>
      <c r="D34" s="49"/>
      <c r="E34" s="46"/>
      <c r="F34" s="60"/>
      <c r="G34" s="61"/>
      <c r="H34" s="61"/>
      <c r="I34" s="61"/>
      <c r="J34" s="47"/>
      <c r="K34" s="61"/>
      <c r="L34" s="113"/>
      <c r="M34" s="48"/>
    </row>
    <row r="35" spans="1:13" x14ac:dyDescent="0.25">
      <c r="A35" s="71">
        <f t="shared" si="0"/>
        <v>25</v>
      </c>
      <c r="B35" s="42"/>
      <c r="C35" s="43"/>
      <c r="D35" s="49"/>
      <c r="E35" s="46"/>
      <c r="F35" s="60"/>
      <c r="G35" s="61"/>
      <c r="H35" s="61"/>
      <c r="I35" s="61"/>
      <c r="J35" s="47"/>
      <c r="K35" s="61"/>
      <c r="L35" s="113"/>
      <c r="M35" s="48"/>
    </row>
    <row r="36" spans="1:13" x14ac:dyDescent="0.25">
      <c r="A36" s="71">
        <f t="shared" si="0"/>
        <v>26</v>
      </c>
      <c r="B36" s="42"/>
      <c r="C36" s="43"/>
      <c r="D36" s="49"/>
      <c r="E36" s="46"/>
      <c r="F36" s="60"/>
      <c r="G36" s="61"/>
      <c r="H36" s="61"/>
      <c r="I36" s="61"/>
      <c r="J36" s="47"/>
      <c r="K36" s="61"/>
      <c r="L36" s="113"/>
      <c r="M36" s="48"/>
    </row>
    <row r="37" spans="1:13" x14ac:dyDescent="0.25">
      <c r="A37" s="71">
        <f t="shared" si="0"/>
        <v>27</v>
      </c>
      <c r="B37" s="42"/>
      <c r="C37" s="43"/>
      <c r="D37" s="49"/>
      <c r="E37" s="46"/>
      <c r="F37" s="60"/>
      <c r="G37" s="61"/>
      <c r="H37" s="61"/>
      <c r="I37" s="61"/>
      <c r="J37" s="47"/>
      <c r="K37" s="61"/>
      <c r="L37" s="113"/>
      <c r="M37" s="48"/>
    </row>
    <row r="38" spans="1:13" x14ac:dyDescent="0.25">
      <c r="A38" s="71">
        <f t="shared" si="0"/>
        <v>28</v>
      </c>
      <c r="B38" s="42"/>
      <c r="C38" s="43"/>
      <c r="D38" s="49"/>
      <c r="E38" s="46"/>
      <c r="F38" s="60"/>
      <c r="G38" s="61"/>
      <c r="H38" s="61"/>
      <c r="I38" s="61"/>
      <c r="J38" s="47"/>
      <c r="K38" s="61"/>
      <c r="L38" s="113"/>
      <c r="M38" s="48"/>
    </row>
    <row r="39" spans="1:13" x14ac:dyDescent="0.25">
      <c r="A39" s="71">
        <f t="shared" si="0"/>
        <v>29</v>
      </c>
      <c r="B39" s="42"/>
      <c r="C39" s="43"/>
      <c r="D39" s="49"/>
      <c r="E39" s="46"/>
      <c r="F39" s="60"/>
      <c r="G39" s="61"/>
      <c r="H39" s="61"/>
      <c r="I39" s="61"/>
      <c r="J39" s="47"/>
      <c r="K39" s="61"/>
      <c r="L39" s="113"/>
      <c r="M39" s="48"/>
    </row>
    <row r="40" spans="1:13" x14ac:dyDescent="0.25">
      <c r="A40" s="71">
        <f t="shared" si="0"/>
        <v>30</v>
      </c>
      <c r="B40" s="42"/>
      <c r="C40" s="43"/>
      <c r="D40" s="49"/>
      <c r="E40" s="46"/>
      <c r="F40" s="60"/>
      <c r="G40" s="61"/>
      <c r="H40" s="61"/>
      <c r="I40" s="61"/>
      <c r="J40" s="47"/>
      <c r="K40" s="61"/>
      <c r="L40" s="113"/>
      <c r="M40" s="48"/>
    </row>
    <row r="41" spans="1:13" x14ac:dyDescent="0.25">
      <c r="A41" s="71">
        <f t="shared" si="0"/>
        <v>31</v>
      </c>
      <c r="B41" s="42"/>
      <c r="C41" s="43"/>
      <c r="D41" s="49"/>
      <c r="E41" s="46"/>
      <c r="F41" s="60"/>
      <c r="G41" s="61"/>
      <c r="H41" s="61"/>
      <c r="I41" s="61"/>
      <c r="J41" s="47"/>
      <c r="K41" s="61"/>
      <c r="L41" s="113"/>
      <c r="M41" s="48"/>
    </row>
    <row r="42" spans="1:13" x14ac:dyDescent="0.25">
      <c r="A42" s="71">
        <f t="shared" si="0"/>
        <v>32</v>
      </c>
      <c r="B42" s="42"/>
      <c r="C42" s="43"/>
      <c r="D42" s="49"/>
      <c r="E42" s="46"/>
      <c r="F42" s="60"/>
      <c r="G42" s="61"/>
      <c r="H42" s="61"/>
      <c r="I42" s="61"/>
      <c r="J42" s="47"/>
      <c r="K42" s="61"/>
      <c r="L42" s="113"/>
      <c r="M42" s="48"/>
    </row>
    <row r="43" spans="1:13" x14ac:dyDescent="0.25">
      <c r="A43" s="71">
        <f t="shared" si="0"/>
        <v>33</v>
      </c>
      <c r="B43" s="42"/>
      <c r="C43" s="43"/>
      <c r="D43" s="49"/>
      <c r="E43" s="46"/>
      <c r="F43" s="60"/>
      <c r="G43" s="61"/>
      <c r="H43" s="61"/>
      <c r="I43" s="61"/>
      <c r="J43" s="47"/>
      <c r="K43" s="61"/>
      <c r="L43" s="113"/>
      <c r="M43" s="48"/>
    </row>
    <row r="44" spans="1:13" x14ac:dyDescent="0.25">
      <c r="A44" s="71">
        <f t="shared" si="0"/>
        <v>34</v>
      </c>
      <c r="B44" s="42"/>
      <c r="C44" s="43"/>
      <c r="D44" s="49"/>
      <c r="E44" s="46"/>
      <c r="F44" s="60"/>
      <c r="G44" s="61"/>
      <c r="H44" s="61"/>
      <c r="I44" s="61"/>
      <c r="J44" s="47"/>
      <c r="K44" s="61"/>
      <c r="L44" s="113"/>
      <c r="M44" s="48"/>
    </row>
    <row r="45" spans="1:13" x14ac:dyDescent="0.25">
      <c r="A45" s="71">
        <f t="shared" si="0"/>
        <v>35</v>
      </c>
      <c r="B45" s="42"/>
      <c r="C45" s="43"/>
      <c r="D45" s="49"/>
      <c r="E45" s="46"/>
      <c r="F45" s="60"/>
      <c r="G45" s="61"/>
      <c r="H45" s="61"/>
      <c r="I45" s="61"/>
      <c r="J45" s="47"/>
      <c r="K45" s="61"/>
      <c r="L45" s="113"/>
      <c r="M45" s="48"/>
    </row>
    <row r="46" spans="1:13" x14ac:dyDescent="0.25">
      <c r="A46" s="71">
        <f t="shared" si="0"/>
        <v>36</v>
      </c>
      <c r="B46" s="42"/>
      <c r="C46" s="43"/>
      <c r="D46" s="49"/>
      <c r="E46" s="46"/>
      <c r="F46" s="60"/>
      <c r="G46" s="61"/>
      <c r="H46" s="61"/>
      <c r="I46" s="61"/>
      <c r="J46" s="47"/>
      <c r="K46" s="61"/>
      <c r="L46" s="113"/>
      <c r="M46" s="48"/>
    </row>
    <row r="47" spans="1:13" x14ac:dyDescent="0.25">
      <c r="A47" s="71">
        <f t="shared" si="0"/>
        <v>37</v>
      </c>
      <c r="B47" s="42"/>
      <c r="C47" s="43"/>
      <c r="D47" s="49"/>
      <c r="E47" s="46"/>
      <c r="F47" s="60"/>
      <c r="G47" s="61"/>
      <c r="H47" s="61"/>
      <c r="I47" s="61"/>
      <c r="J47" s="47"/>
      <c r="K47" s="61"/>
      <c r="L47" s="113"/>
      <c r="M47" s="48"/>
    </row>
    <row r="48" spans="1:13" x14ac:dyDescent="0.25">
      <c r="A48" s="71">
        <f t="shared" si="0"/>
        <v>38</v>
      </c>
      <c r="B48" s="42"/>
      <c r="C48" s="43"/>
      <c r="D48" s="49"/>
      <c r="E48" s="46"/>
      <c r="F48" s="60"/>
      <c r="G48" s="61"/>
      <c r="H48" s="61"/>
      <c r="I48" s="61"/>
      <c r="J48" s="47"/>
      <c r="K48" s="61"/>
      <c r="L48" s="113"/>
      <c r="M48" s="48"/>
    </row>
    <row r="49" spans="1:17" x14ac:dyDescent="0.25">
      <c r="A49" s="71">
        <f t="shared" si="0"/>
        <v>39</v>
      </c>
      <c r="B49" s="42"/>
      <c r="C49" s="43"/>
      <c r="D49" s="49"/>
      <c r="E49" s="46"/>
      <c r="F49" s="60"/>
      <c r="G49" s="61"/>
      <c r="H49" s="61"/>
      <c r="I49" s="61"/>
      <c r="J49" s="47"/>
      <c r="K49" s="61"/>
      <c r="L49" s="113"/>
      <c r="M49" s="48"/>
    </row>
    <row r="50" spans="1:17" x14ac:dyDescent="0.25">
      <c r="A50" s="71">
        <f t="shared" si="0"/>
        <v>40</v>
      </c>
      <c r="B50" s="42"/>
      <c r="C50" s="43"/>
      <c r="D50" s="49"/>
      <c r="E50" s="46"/>
      <c r="F50" s="60"/>
      <c r="G50" s="61"/>
      <c r="H50" s="61"/>
      <c r="I50" s="61"/>
      <c r="J50" s="47"/>
      <c r="K50" s="61"/>
      <c r="L50" s="113"/>
      <c r="M50" s="48"/>
    </row>
    <row r="51" spans="1:17" x14ac:dyDescent="0.25">
      <c r="A51" s="71">
        <f t="shared" si="0"/>
        <v>41</v>
      </c>
      <c r="B51" s="42"/>
      <c r="C51" s="43"/>
      <c r="D51" s="49"/>
      <c r="E51" s="46"/>
      <c r="F51" s="60"/>
      <c r="G51" s="61"/>
      <c r="H51" s="61"/>
      <c r="I51" s="61"/>
      <c r="J51" s="47"/>
      <c r="K51" s="61"/>
      <c r="L51" s="113"/>
      <c r="M51" s="48"/>
    </row>
    <row r="52" spans="1:17" x14ac:dyDescent="0.25">
      <c r="A52" s="71">
        <f t="shared" si="0"/>
        <v>42</v>
      </c>
      <c r="B52" s="42"/>
      <c r="C52" s="43"/>
      <c r="D52" s="49"/>
      <c r="E52" s="46"/>
      <c r="F52" s="60"/>
      <c r="G52" s="61"/>
      <c r="H52" s="61"/>
      <c r="I52" s="61"/>
      <c r="J52" s="47"/>
      <c r="K52" s="61"/>
      <c r="L52" s="113"/>
      <c r="M52" s="48"/>
    </row>
    <row r="53" spans="1:17" x14ac:dyDescent="0.25">
      <c r="A53" s="71">
        <f t="shared" si="0"/>
        <v>43</v>
      </c>
      <c r="B53" s="42"/>
      <c r="C53" s="43"/>
      <c r="D53" s="49"/>
      <c r="E53" s="46"/>
      <c r="F53" s="60"/>
      <c r="G53" s="61"/>
      <c r="H53" s="61"/>
      <c r="I53" s="61"/>
      <c r="J53" s="47"/>
      <c r="K53" s="61"/>
      <c r="L53" s="113"/>
      <c r="M53" s="48"/>
    </row>
    <row r="54" spans="1:17" x14ac:dyDescent="0.25">
      <c r="A54" s="71">
        <f t="shared" si="0"/>
        <v>44</v>
      </c>
      <c r="B54" s="42"/>
      <c r="C54" s="43"/>
      <c r="D54" s="49"/>
      <c r="E54" s="46"/>
      <c r="F54" s="60"/>
      <c r="G54" s="61"/>
      <c r="H54" s="61"/>
      <c r="I54" s="61"/>
      <c r="J54" s="47"/>
      <c r="K54" s="61"/>
      <c r="L54" s="113"/>
      <c r="M54" s="48"/>
    </row>
    <row r="55" spans="1:17" x14ac:dyDescent="0.25">
      <c r="A55" s="71">
        <f t="shared" si="0"/>
        <v>45</v>
      </c>
      <c r="B55" s="51"/>
      <c r="C55" s="52"/>
      <c r="D55" s="54"/>
      <c r="E55" s="55"/>
      <c r="F55" s="63"/>
      <c r="G55" s="64"/>
      <c r="H55" s="64"/>
      <c r="I55" s="64"/>
      <c r="J55" s="56"/>
      <c r="K55" s="64"/>
      <c r="L55" s="64"/>
      <c r="M55" s="57"/>
    </row>
    <row r="56" spans="1:17" s="128" customFormat="1" x14ac:dyDescent="0.25">
      <c r="A56" s="135"/>
      <c r="B56" s="134"/>
      <c r="C56" s="129"/>
      <c r="D56" s="130"/>
      <c r="E56" s="130"/>
      <c r="F56" s="131"/>
      <c r="G56" s="132"/>
      <c r="H56" s="132"/>
      <c r="I56" s="132"/>
      <c r="J56" s="133"/>
      <c r="K56" s="132"/>
      <c r="L56" s="132"/>
      <c r="M56" s="130"/>
    </row>
    <row r="57" spans="1:17" ht="57" customHeight="1" x14ac:dyDescent="0.25">
      <c r="B57" s="164" t="s">
        <v>136</v>
      </c>
      <c r="C57" s="165"/>
      <c r="D57" s="165"/>
      <c r="E57" s="165"/>
      <c r="F57" s="165"/>
      <c r="G57" s="165"/>
      <c r="H57" s="165"/>
      <c r="I57" s="165"/>
      <c r="J57" s="165"/>
      <c r="K57" s="165"/>
      <c r="L57" s="165"/>
      <c r="M57" s="165"/>
      <c r="N57" s="165"/>
      <c r="O57" s="165"/>
      <c r="P57" s="165"/>
      <c r="Q57" s="166"/>
    </row>
    <row r="58" spans="1:17" ht="13" x14ac:dyDescent="0.3">
      <c r="B58" s="74" t="s">
        <v>69</v>
      </c>
      <c r="C58" s="12"/>
      <c r="D58" s="75">
        <f>SUM(Count)</f>
        <v>0</v>
      </c>
      <c r="E58" s="75">
        <f>SUM(Pension)</f>
        <v>0</v>
      </c>
      <c r="F58" s="75"/>
      <c r="G58" s="82"/>
      <c r="H58" s="82"/>
      <c r="I58" s="82"/>
      <c r="J58" s="75"/>
      <c r="K58" s="82"/>
      <c r="L58" s="82"/>
      <c r="M58" s="76">
        <f>SUM(Asset)</f>
        <v>0</v>
      </c>
    </row>
  </sheetData>
  <sheetProtection selectLockedCells="1"/>
  <mergeCells count="2">
    <mergeCell ref="A3:M3"/>
    <mergeCell ref="B57:Q57"/>
  </mergeCells>
  <phoneticPr fontId="5" type="noConversion"/>
  <dataValidations count="3">
    <dataValidation type="list" allowBlank="1" showInputMessage="1" showErrorMessage="1" sqref="B11:B55" xr:uid="{00000000-0002-0000-0300-000000000000}">
      <formula1>"pen,dep_adult,dep_child"</formula1>
    </dataValidation>
    <dataValidation type="list" allowBlank="1" showInputMessage="1" showErrorMessage="1" sqref="C11:C55" xr:uid="{00000000-0002-0000-0300-000001000000}">
      <formula1>"M,F"</formula1>
    </dataValidation>
    <dataValidation type="list" allowBlank="1" showInputMessage="1" showErrorMessage="1" sqref="F11:F56" xr:uid="{00000000-0002-0000-0300-000002000000}">
      <formula1>"1, 2, 3, 4, 5, 6"</formula1>
    </dataValidation>
  </dataValidations>
  <pageMargins left="0.75" right="0.75" top="1" bottom="1" header="0.5" footer="0.5"/>
  <pageSetup paperSize="9" scale="46" orientation="landscape" cellComments="asDisplayed" r:id="rId1"/>
  <headerFooter alignWithMargins="0">
    <oddHeader>&amp;C&amp;"Calibri"&amp;10&amp;K0000FF Information Classification: Official - Corporate &amp;1#_x000D_</oddHeader>
    <oddFooter>&amp;L&amp;Z&amp;F&amp;R&amp;A</oddFooter>
    <evenFooter>&amp;L&amp;Z&amp;F&amp;R&amp;A</evenFooter>
    <firstFooter>&amp;L&amp;Z&amp;F&amp;R&amp;A</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titus xmlns="http://schemas.titus.com/TitusProperties/">
  <TitusGUID xmlns="">d1f7d5d6-3bd5-4cc1-98d1-4a6c45dc28bd</TitusGUID>
  <TitusMetadata xmlns="">eyJucyI6Imh0dHA6XC9cL3d3dy50aXR1cy5jb21cL25zXC9EYXZpZFZNd1RJIiwicHJvcHMiOlt7Im4iOiJDbGFzc2lmaWNhdGlvbiIsInZhbHMiOlt7InZhbHVlIjoiTyJ9XX0seyJuIjoiQ2F2ZWF0IiwidmFscyI6W3sidmFsdWUiOiJDIn1dfV19</TitusMetadata>
</titus>
</file>

<file path=customXml/item2.xml><?xml version="1.0" encoding="utf-8"?>
<ct:contentTypeSchema xmlns:ct="http://schemas.microsoft.com/office/2006/metadata/contentType" xmlns:ma="http://schemas.microsoft.com/office/2006/metadata/properties/metaAttributes" ct:_="" ma:_="" ma:contentTypeName="PPF Document" ma:contentTypeID="0x010100236CAD7E91D6CA4FAD041395A8952B71002191D749D6B5AC4EAE36C4C74C5BE983" ma:contentTypeVersion="10" ma:contentTypeDescription="Default content type for documents uploaded to Trunk Online" ma:contentTypeScope="" ma:versionID="993930b6cf64c3101de874cbc2236a0f">
  <xsd:schema xmlns:xsd="http://www.w3.org/2001/XMLSchema" xmlns:xs="http://www.w3.org/2001/XMLSchema" xmlns:p="http://schemas.microsoft.com/office/2006/metadata/properties" xmlns:ns2="a1251dd7-7ae6-4774-8087-be236798beab" targetNamespace="http://schemas.microsoft.com/office/2006/metadata/properties" ma:root="true" ma:fieldsID="4b3d28bc9d89d4b919de2ccb721b37b8" ns2:_="">
    <xsd:import namespace="a1251dd7-7ae6-4774-8087-be236798beab"/>
    <xsd:element name="properties">
      <xsd:complexType>
        <xsd:sequence>
          <xsd:element name="documentManagement">
            <xsd:complexType>
              <xsd:all>
                <xsd:element ref="ns2:PPF_Comments" minOccurs="0"/>
                <xsd:element ref="ns2:a261c75ee1804025ae18540bba9eb449" minOccurs="0"/>
                <xsd:element ref="ns2:TaxCatchAll" minOccurs="0"/>
                <xsd:element ref="ns2:TaxCatchAllLabel" minOccurs="0"/>
                <xsd:element ref="ns2:j1a11a45253546db89dd6c74c1e9bad6" minOccurs="0"/>
                <xsd:element ref="ns2:g2c5417bafc74039b9f260652ea1124f" minOccurs="0"/>
                <xsd:element ref="ns2:b28b6f03c06a428d81d26b79b9b45a0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251dd7-7ae6-4774-8087-be236798beab" elementFormDefault="qualified">
    <xsd:import namespace="http://schemas.microsoft.com/office/2006/documentManagement/types"/>
    <xsd:import namespace="http://schemas.microsoft.com/office/infopath/2007/PartnerControls"/>
    <xsd:element name="PPF_Comments" ma:index="6" nillable="true" ma:displayName="Comments" ma:description="Add comments to describe this document's contents and/or purpose." ma:internalName="PPF_Comments" ma:readOnly="false">
      <xsd:simpleType>
        <xsd:restriction base="dms:Note">
          <xsd:maxLength value="255"/>
        </xsd:restriction>
      </xsd:simpleType>
    </xsd:element>
    <xsd:element name="a261c75ee1804025ae18540bba9eb449" ma:index="8" nillable="true" ma:taxonomy="true" ma:internalName="a261c75ee1804025ae18540bba9eb449" ma:taxonomyFieldName="PPF_DocumentType" ma:displayName="Document Type" ma:readOnly="false" ma:default="" ma:fieldId="{a261c75e-e180-4025-ae18-540bba9eb449}" ma:sspId="2fb5328a-6d3f-44ed-adbe-1a318cccf378" ma:termSetId="66a62f90-9042-478b-8b63-90a27c1d857e"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b90419a7-086c-410e-92c4-cf9d6e02a07e}" ma:internalName="TaxCatchAll" ma:showField="CatchAllData" ma:web="2ccc489c-4061-4f44-97c8-bcecb035245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90419a7-086c-410e-92c4-cf9d6e02a07e}" ma:internalName="TaxCatchAllLabel" ma:readOnly="true" ma:showField="CatchAllDataLabel" ma:web="2ccc489c-4061-4f44-97c8-bcecb0352454">
      <xsd:complexType>
        <xsd:complexContent>
          <xsd:extension base="dms:MultiChoiceLookup">
            <xsd:sequence>
              <xsd:element name="Value" type="dms:Lookup" maxOccurs="unbounded" minOccurs="0" nillable="true"/>
            </xsd:sequence>
          </xsd:extension>
        </xsd:complexContent>
      </xsd:complexType>
    </xsd:element>
    <xsd:element name="j1a11a45253546db89dd6c74c1e9bad6" ma:index="12" ma:taxonomy="true" ma:internalName="j1a11a45253546db89dd6c74c1e9bad6" ma:taxonomyFieldName="PPF_Classification" ma:displayName="Classification" ma:indexed="true" ma:readOnly="false" ma:default="" ma:fieldId="{31a11a45-2535-46db-89dd-6c74c1e9bad6}" ma:sspId="2fb5328a-6d3f-44ed-adbe-1a318cccf378" ma:termSetId="73cd5b60-1793-4c46-8b4a-1138ad44997e" ma:anchorId="00000000-0000-0000-0000-000000000000" ma:open="false" ma:isKeyword="false">
      <xsd:complexType>
        <xsd:sequence>
          <xsd:element ref="pc:Terms" minOccurs="0" maxOccurs="1"/>
        </xsd:sequence>
      </xsd:complexType>
    </xsd:element>
    <xsd:element name="g2c5417bafc74039b9f260652ea1124f" ma:index="14" ma:taxonomy="true" ma:internalName="g2c5417bafc74039b9f260652ea1124f" ma:taxonomyFieldName="PPF_Status" ma:displayName="Status" ma:indexed="true" ma:readOnly="false" ma:default="" ma:fieldId="{02c5417b-afc7-4039-b9f2-60652ea1124f}" ma:sspId="2fb5328a-6d3f-44ed-adbe-1a318cccf378" ma:termSetId="3f0e30d7-b6e3-4946-98da-bd698d29bde2" ma:anchorId="00000000-0000-0000-0000-000000000000" ma:open="false" ma:isKeyword="false">
      <xsd:complexType>
        <xsd:sequence>
          <xsd:element ref="pc:Terms" minOccurs="0" maxOccurs="1"/>
        </xsd:sequence>
      </xsd:complexType>
    </xsd:element>
    <xsd:element name="b28b6f03c06a428d81d26b79b9b45a08" ma:index="16" nillable="true" ma:taxonomy="true" ma:internalName="b28b6f03c06a428d81d26b79b9b45a08" ma:taxonomyFieldName="PPF_Source" ma:displayName="Source" ma:default="" ma:fieldId="{b28b6f03-c06a-428d-81d2-6b79b9b45a08}" ma:sspId="2fb5328a-6d3f-44ed-adbe-1a318cccf378" ma:termSetId="eadf0ad3-3839-42b3-befb-8bfce3395aea"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c5417bafc74039b9f260652ea1124f xmlns="a1251dd7-7ae6-4774-8087-be236798beab">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ed24b114-3b7d-49f9-9ba3-45e796e44716</TermId>
        </TermInfo>
      </Terms>
    </g2c5417bafc74039b9f260652ea1124f>
    <a261c75ee1804025ae18540bba9eb449 xmlns="a1251dd7-7ae6-4774-8087-be236798beab">
      <Terms xmlns="http://schemas.microsoft.com/office/infopath/2007/PartnerControls"/>
    </a261c75ee1804025ae18540bba9eb449>
    <PPF_Comments xmlns="a1251dd7-7ae6-4774-8087-be236798beab" xsi:nil="true"/>
    <TaxCatchAll xmlns="a1251dd7-7ae6-4774-8087-be236798beab">
      <Value>2</Value>
      <Value>78</Value>
    </TaxCatchAll>
    <j1a11a45253546db89dd6c74c1e9bad6 xmlns="a1251dd7-7ae6-4774-8087-be236798beab">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f1be66a8-13fc-4a4c-9851-299b604c3372</TermId>
        </TermInfo>
      </Terms>
    </j1a11a45253546db89dd6c74c1e9bad6>
    <b28b6f03c06a428d81d26b79b9b45a08 xmlns="a1251dd7-7ae6-4774-8087-be236798beab">
      <Terms xmlns="http://schemas.microsoft.com/office/infopath/2007/PartnerControls"/>
    </b28b6f03c06a428d81d26b79b9b45a08>
  </documentManagement>
</p:properties>
</file>

<file path=customXml/item4.xml><?xml version="1.0" encoding="utf-8"?>
<?mso-contentType ?>
<SharedContentType xmlns="Microsoft.SharePoint.Taxonomy.ContentTypeSync" SourceId="2fb5328a-6d3f-44ed-adbe-1a318cccf378" ContentTypeId="0x010100236CAD7E91D6CA4FAD041395A8952B7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37D66ACF-2596-4F9A-8BA0-7B872CE664A9}">
  <ds:schemaRefs>
    <ds:schemaRef ds:uri="http://schemas.titus.com/TitusProperties/"/>
    <ds:schemaRef ds:uri=""/>
  </ds:schemaRefs>
</ds:datastoreItem>
</file>

<file path=customXml/itemProps2.xml><?xml version="1.0" encoding="utf-8"?>
<ds:datastoreItem xmlns:ds="http://schemas.openxmlformats.org/officeDocument/2006/customXml" ds:itemID="{C4F173A5-8F4D-4092-A4C0-DC22C3F62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251dd7-7ae6-4774-8087-be236798be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E16DEC-E577-45C7-B732-B42204140399}">
  <ds:schemaRefs>
    <ds:schemaRef ds:uri="http://schemas.microsoft.com/office/2006/metadata/properties"/>
    <ds:schemaRef ds:uri="a1251dd7-7ae6-4774-8087-be236798beab"/>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infopath/2007/PartnerControls"/>
    <ds:schemaRef ds:uri="http://www.w3.org/XML/1998/namespace"/>
    <ds:schemaRef ds:uri="http://purl.org/dc/terms/"/>
  </ds:schemaRefs>
</ds:datastoreItem>
</file>

<file path=customXml/itemProps4.xml><?xml version="1.0" encoding="utf-8"?>
<ds:datastoreItem xmlns:ds="http://schemas.openxmlformats.org/officeDocument/2006/customXml" ds:itemID="{3E8FF835-F4E5-448C-82F0-8396EAFF8700}">
  <ds:schemaRefs>
    <ds:schemaRef ds:uri="Microsoft.SharePoint.Taxonomy.ContentTypeSync"/>
  </ds:schemaRefs>
</ds:datastoreItem>
</file>

<file path=customXml/itemProps5.xml><?xml version="1.0" encoding="utf-8"?>
<ds:datastoreItem xmlns:ds="http://schemas.openxmlformats.org/officeDocument/2006/customXml" ds:itemID="{6B4BFAEF-3C00-4291-BA6E-2440AD4A65B9}">
  <ds:schemaRefs>
    <ds:schemaRef ds:uri="http://schemas.microsoft.com/sharepoint/v3/contenttype/forms"/>
  </ds:schemaRefs>
</ds:datastoreItem>
</file>

<file path=customXml/itemProps6.xml><?xml version="1.0" encoding="utf-8"?>
<ds:datastoreItem xmlns:ds="http://schemas.openxmlformats.org/officeDocument/2006/customXml" ds:itemID="{803E43E6-C317-437E-9DC0-557E2AAAEF5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94</vt:i4>
      </vt:variant>
    </vt:vector>
  </HeadingPairs>
  <TitlesOfParts>
    <vt:vector size="98" baseType="lpstr">
      <vt:lpstr>DATA - other</vt:lpstr>
      <vt:lpstr>DATA - Pensioners</vt:lpstr>
      <vt:lpstr>DATA - Non Pensioners</vt:lpstr>
      <vt:lpstr>DATA - Insured pens (asset)</vt:lpstr>
      <vt:lpstr>'DATA - Non Pensioners'!Age</vt:lpstr>
      <vt:lpstr>'DATA - Pensioners'!Age</vt:lpstr>
      <vt:lpstr>'DATA - Insured pens (asset)'!Asset</vt:lpstr>
      <vt:lpstr>'DATA - other'!AssetAdjustments</vt:lpstr>
      <vt:lpstr>'DATA - other'!AssetValue_Accounts</vt:lpstr>
      <vt:lpstr>'DATA - other'!AssetValue_Report</vt:lpstr>
      <vt:lpstr>'DATA - Insured pens (asset)'!Assumption</vt:lpstr>
      <vt:lpstr>'DATA - Insured pens (asset)'!AvAge</vt:lpstr>
      <vt:lpstr>'DATA - Non Pensioners'!AvAge_9709</vt:lpstr>
      <vt:lpstr>'DATA - Non Pensioners'!AvAge_Post09</vt:lpstr>
      <vt:lpstr>'DATA - Non Pensioners'!AvAge_Pre</vt:lpstr>
      <vt:lpstr>'DATA - Pensioners'!AvAgePost97</vt:lpstr>
      <vt:lpstr>'DATA - Pensioners'!AvAgePre97</vt:lpstr>
      <vt:lpstr>'DATA - other'!blank</vt:lpstr>
      <vt:lpstr>'DATA - Insured pens (asset)'!Category</vt:lpstr>
      <vt:lpstr>'DATA - Non Pensioners'!Category</vt:lpstr>
      <vt:lpstr>'DATA - Pensioners'!Category</vt:lpstr>
      <vt:lpstr>'DATA - Insured pens (asset)'!Count</vt:lpstr>
      <vt:lpstr>'DATA - Non Pensioners'!Count_9709</vt:lpstr>
      <vt:lpstr>'DATA - Non Pensioners'!Count_Post09</vt:lpstr>
      <vt:lpstr>'DATA - Non Pensioners'!Count_Pre</vt:lpstr>
      <vt:lpstr>'DATA - Pensioners'!CountPost97</vt:lpstr>
      <vt:lpstr>'DATA - Pensioners'!CountPre97</vt:lpstr>
      <vt:lpstr>Fin_assumptions_curves</vt:lpstr>
      <vt:lpstr>'DATA - Non Pensioners'!GrossDeferredPension_9709</vt:lpstr>
      <vt:lpstr>'DATA - Non Pensioners'!GrossDeferredPension_Post09</vt:lpstr>
      <vt:lpstr>'DATA - Non Pensioners'!GrossDeferredPension_Pre</vt:lpstr>
      <vt:lpstr>'DATA - Non Pensioners'!GrossLumpSum_9709</vt:lpstr>
      <vt:lpstr>'DATA - Non Pensioners'!GrossLumpSum_Post09</vt:lpstr>
      <vt:lpstr>'DATA - Non Pensioners'!GrossLumpSum_Pre</vt:lpstr>
      <vt:lpstr>'DATA - Pensioners'!GrossPensionPost97</vt:lpstr>
      <vt:lpstr>'DATA - Pensioners'!GrossPensionPre97</vt:lpstr>
      <vt:lpstr>'DATA - Insured pens (asset)'!Increase</vt:lpstr>
      <vt:lpstr>'DATA - Insured pens (asset)'!IncreaseType</vt:lpstr>
      <vt:lpstr>'DATA - other'!isRelevantPartners</vt:lpstr>
      <vt:lpstr>'DATA - Non Pensioners'!Liability_9709</vt:lpstr>
      <vt:lpstr>'DATA - Non Pensioners'!Liability_Post09</vt:lpstr>
      <vt:lpstr>'DATA - Non Pensioners'!Liability_Pre</vt:lpstr>
      <vt:lpstr>'DATA - Pensioners'!LiabilityPost97</vt:lpstr>
      <vt:lpstr>'DATA - Pensioners'!LiabilityPre97</vt:lpstr>
      <vt:lpstr>'DATA - Insured pens (asset)'!MortalityRating</vt:lpstr>
      <vt:lpstr>'DATA - Non Pensioners'!MortRating_9709</vt:lpstr>
      <vt:lpstr>'DATA - Non Pensioners'!MortRating_Post09</vt:lpstr>
      <vt:lpstr>'DATA - Non Pensioners'!MortRating_Pre</vt:lpstr>
      <vt:lpstr>'DATA - Pensioners'!MortRatingPost97</vt:lpstr>
      <vt:lpstr>'DATA - Pensioners'!MortRatingPre97</vt:lpstr>
      <vt:lpstr>'DATA - Non Pensioners'!NetDeferredPension_9709</vt:lpstr>
      <vt:lpstr>'DATA - Non Pensioners'!NetDeferredPension_Post09</vt:lpstr>
      <vt:lpstr>'DATA - Non Pensioners'!NetDeferredPension_Pre</vt:lpstr>
      <vt:lpstr>'DATA - Non Pensioners'!NetLumpSum_9709</vt:lpstr>
      <vt:lpstr>'DATA - Non Pensioners'!NetLumpSum_Post09</vt:lpstr>
      <vt:lpstr>'DATA - Non Pensioners'!NetLumpSum_Pre</vt:lpstr>
      <vt:lpstr>'DATA - Pensioners'!NetPensionPost97</vt:lpstr>
      <vt:lpstr>'DATA - Pensioners'!NetPensionPre97</vt:lpstr>
      <vt:lpstr>'DATA - Non Pensioners'!NPA</vt:lpstr>
      <vt:lpstr>'DATA - other'!NumActivesFemale</vt:lpstr>
      <vt:lpstr>'DATA - other'!NumActivesMale</vt:lpstr>
      <vt:lpstr>'DATA - other'!NumActivesTotal</vt:lpstr>
      <vt:lpstr>'DATA - other'!NumChildrenFemale</vt:lpstr>
      <vt:lpstr>'DATA - other'!NumChildrenMale</vt:lpstr>
      <vt:lpstr>'DATA - other'!NumChildrenTotal</vt:lpstr>
      <vt:lpstr>'DATA - other'!NumDeferredsFemale</vt:lpstr>
      <vt:lpstr>'DATA - other'!NumDeferredsMale</vt:lpstr>
      <vt:lpstr>'DATA - other'!NumDeferredsTotal</vt:lpstr>
      <vt:lpstr>'DATA - other'!NumDependantsFemale</vt:lpstr>
      <vt:lpstr>'DATA - other'!NumDependantsMale</vt:lpstr>
      <vt:lpstr>'DATA - other'!NumDependantsTotal</vt:lpstr>
      <vt:lpstr>'DATA - other'!NumFemalesTotal</vt:lpstr>
      <vt:lpstr>'DATA - other'!NumMalesTotal</vt:lpstr>
      <vt:lpstr>'DATA - other'!NumPensionersFemale</vt:lpstr>
      <vt:lpstr>'DATA - other'!NumPensionersMale</vt:lpstr>
      <vt:lpstr>'DATA - other'!NumPensionersTotal</vt:lpstr>
      <vt:lpstr>'DATA - Insured pens (asset)'!Pension</vt:lpstr>
      <vt:lpstr>'DATA - Non Pensioners'!PensionableEarnings</vt:lpstr>
      <vt:lpstr>'DATA - Insured pens (asset)'!Print_Area</vt:lpstr>
      <vt:lpstr>'DATA - Non Pensioners'!Print_Area</vt:lpstr>
      <vt:lpstr>'DATA - other'!Print_Area</vt:lpstr>
      <vt:lpstr>'DATA - Pensioners'!Print_Area</vt:lpstr>
      <vt:lpstr>'DATA - Non Pensioners'!Print_Titles</vt:lpstr>
      <vt:lpstr>'DATA - other'!PropMarried_F</vt:lpstr>
      <vt:lpstr>'DATA - other'!PropMarried_M</vt:lpstr>
      <vt:lpstr>'DATA - Insured pens (asset)'!RPIFloor</vt:lpstr>
      <vt:lpstr>'DATA - other'!SchemeName</vt:lpstr>
      <vt:lpstr>'DATA - Insured pens (asset)'!Sex</vt:lpstr>
      <vt:lpstr>'DATA - Non Pensioners'!Sex</vt:lpstr>
      <vt:lpstr>'DATA - Pensioners'!Sex</vt:lpstr>
      <vt:lpstr>'DATA - Insured pens (asset)'!SpouseProportion</vt:lpstr>
      <vt:lpstr>'DATA - Insured pens (asset)'!Status</vt:lpstr>
      <vt:lpstr>'DATA - Non Pensioners'!Status</vt:lpstr>
      <vt:lpstr>'DATA - Pensioners'!Status</vt:lpstr>
      <vt:lpstr>'DATA - Non Pensioners'!TotalLiabilities</vt:lpstr>
      <vt:lpstr>'DATA - Pensioners'!TotalLiability</vt:lpstr>
      <vt:lpstr>'DATA - other'!TotMembers</vt:lpstr>
      <vt:lpstr>'DATA - other'!ValDate</vt:lpstr>
    </vt:vector>
  </TitlesOfParts>
  <Manager/>
  <Company>Pension Protection Fund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thompsonb</dc:creator>
  <cp:keywords/>
  <dc:description/>
  <cp:lastModifiedBy>Lauren Webb</cp:lastModifiedBy>
  <cp:revision/>
  <dcterms:created xsi:type="dcterms:W3CDTF">2007-03-29T11:29:02Z</dcterms:created>
  <dcterms:modified xsi:type="dcterms:W3CDTF">2024-01-17T11:58:33Z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TitusGUID">
    <vt:lpwstr>d1f7d5d6-3bd5-4cc1-98d1-4a6c45dc28bd</vt:lpwstr>
  </property>
  <property fmtid="{D5CDD505-2E9C-101B-9397-08002B2CF9AE}" pid="5" name="PPFClassification">
    <vt:lpwstr>PROTECT</vt:lpwstr>
  </property>
  <property fmtid="{D5CDD505-2E9C-101B-9397-08002B2CF9AE}" pid="6" name="Subject Category">
    <vt:lpwstr>22;#S143 Valuations</vt:lpwstr>
  </property>
  <property fmtid="{D5CDD505-2E9C-101B-9397-08002B2CF9AE}" pid="7" name="DocumentType">
    <vt:lpwstr>7</vt:lpwstr>
  </property>
  <property fmtid="{D5CDD505-2E9C-101B-9397-08002B2CF9AE}" pid="8" name="DocumentFormat">
    <vt:lpwstr>2</vt:lpwstr>
  </property>
  <property fmtid="{D5CDD505-2E9C-101B-9397-08002B2CF9AE}" pid="9" name="LevyYear">
    <vt:lpwstr/>
  </property>
  <property fmtid="{D5CDD505-2E9C-101B-9397-08002B2CF9AE}" pid="10" name="DocumentAuthor">
    <vt:lpwstr>PPF</vt:lpwstr>
  </property>
  <property fmtid="{D5CDD505-2E9C-101B-9397-08002B2CF9AE}" pid="11" name="DocumentStatus">
    <vt:lpwstr>Live</vt:lpwstr>
  </property>
  <property fmtid="{D5CDD505-2E9C-101B-9397-08002B2CF9AE}" pid="12" name="DocumentSize">
    <vt:lpwstr/>
  </property>
  <property fmtid="{D5CDD505-2E9C-101B-9397-08002B2CF9AE}" pid="13" name="RelatedDocuments">
    <vt:lpwstr>137;#Certificate for the purposes of section 143 of the Pensions Act 2004;#136;#Data and Liability Information spreadsheet (Section 143 valuations)</vt:lpwstr>
  </property>
  <property fmtid="{D5CDD505-2E9C-101B-9397-08002B2CF9AE}" pid="14" name="PublishingExpirationDate">
    <vt:lpwstr/>
  </property>
  <property fmtid="{D5CDD505-2E9C-101B-9397-08002B2CF9AE}" pid="15" name="PublishingStartDate">
    <vt:lpwstr/>
  </property>
  <property fmtid="{D5CDD505-2E9C-101B-9397-08002B2CF9AE}" pid="16" name="PublishDate">
    <vt:lpwstr>2014-10-16T10:11:00Z</vt:lpwstr>
  </property>
  <property fmtid="{D5CDD505-2E9C-101B-9397-08002B2CF9AE}" pid="17" name="Tag Words">
    <vt:lpwstr>s143 valuation valuations certificate form data information insured membership </vt:lpwstr>
  </property>
  <property fmtid="{D5CDD505-2E9C-101B-9397-08002B2CF9AE}" pid="18" name="Summary">
    <vt:lpwstr>Actuaries completing S143 valuations should please provide an electronic Excel version of the completed data and liability spreadsheet. Please view the example version for info.</vt:lpwstr>
  </property>
  <property fmtid="{D5CDD505-2E9C-101B-9397-08002B2CF9AE}" pid="19" name="TargetAudience">
    <vt:lpwstr>1;#Pensions Professionals</vt:lpwstr>
  </property>
  <property fmtid="{D5CDD505-2E9C-101B-9397-08002B2CF9AE}" pid="20" name="Withdrawn Date">
    <vt:lpwstr/>
  </property>
  <property fmtid="{D5CDD505-2E9C-101B-9397-08002B2CF9AE}" pid="21" name="Classification">
    <vt:lpwstr>O</vt:lpwstr>
  </property>
  <property fmtid="{D5CDD505-2E9C-101B-9397-08002B2CF9AE}" pid="22" name="Caveat">
    <vt:lpwstr>C</vt:lpwstr>
  </property>
  <property fmtid="{D5CDD505-2E9C-101B-9397-08002B2CF9AE}" pid="23" name="CandC_DocumentTypeTaxHTField">
    <vt:lpwstr>Form|29808600-bde4-4e9c-9b13-16c18505fae7</vt:lpwstr>
  </property>
  <property fmtid="{D5CDD505-2E9C-101B-9397-08002B2CF9AE}" pid="24" name="CandC_StatusTaxHTField">
    <vt:lpwstr/>
  </property>
  <property fmtid="{D5CDD505-2E9C-101B-9397-08002B2CF9AE}" pid="25" name="CandC_SourceTaxHTField">
    <vt:lpwstr>Internal|14ba473b-f7db-4b68-82f9-c130b548e19b</vt:lpwstr>
  </property>
  <property fmtid="{D5CDD505-2E9C-101B-9397-08002B2CF9AE}" pid="26" name="TaxCatchAll">
    <vt:lpwstr>38;#Scheme Assessment|03b9b899-dbe7-4637-badf-ce7670e13b2d;#2;#Final|ed24b114-3b7d-49f9-9ba3-45e796e44716</vt:lpwstr>
  </property>
  <property fmtid="{D5CDD505-2E9C-101B-9397-08002B2CF9AE}" pid="27" name="CandC_ClassificationTaxHTField">
    <vt:lpwstr/>
  </property>
  <property fmtid="{D5CDD505-2E9C-101B-9397-08002B2CF9AE}" pid="28" name="l910465bf86346a1aedc2fda13281944">
    <vt:lpwstr>Final|0f93518e-1164-4649-b452-255c29eac692</vt:lpwstr>
  </property>
  <property fmtid="{D5CDD505-2E9C-101B-9397-08002B2CF9AE}" pid="29" name="b004c7b8f016475a97eaf9173553a179">
    <vt:lpwstr>Scheme Assessment|796e7cc1-719b-44e6-b61d-8051ac3a8042</vt:lpwstr>
  </property>
  <property fmtid="{D5CDD505-2E9C-101B-9397-08002B2CF9AE}" pid="30" name="CandC_DocumentType">
    <vt:lpwstr>14;#Form|29808600-bde4-4e9c-9b13-16c18505fae7</vt:lpwstr>
  </property>
  <property fmtid="{D5CDD505-2E9C-101B-9397-08002B2CF9AE}" pid="31" name="CandC_Classification">
    <vt:lpwstr>19;#Scheme Assessment|796e7cc1-719b-44e6-b61d-8051ac3a8042</vt:lpwstr>
  </property>
  <property fmtid="{D5CDD505-2E9C-101B-9397-08002B2CF9AE}" pid="32" name="CandC_Source">
    <vt:lpwstr>2;#Internal|14ba473b-f7db-4b68-82f9-c130b548e19b</vt:lpwstr>
  </property>
  <property fmtid="{D5CDD505-2E9C-101B-9397-08002B2CF9AE}" pid="33" name="CandC_Status">
    <vt:lpwstr>3;#Final|0f93518e-1164-4649-b452-255c29eac692</vt:lpwstr>
  </property>
  <property fmtid="{D5CDD505-2E9C-101B-9397-08002B2CF9AE}" pid="34" name="g2c5417bafc74039b9f260652ea1124f">
    <vt:lpwstr>Final|ed24b114-3b7d-49f9-9ba3-45e796e44716</vt:lpwstr>
  </property>
  <property fmtid="{D5CDD505-2E9C-101B-9397-08002B2CF9AE}" pid="35" name="PPF_Source">
    <vt:lpwstr/>
  </property>
  <property fmtid="{D5CDD505-2E9C-101B-9397-08002B2CF9AE}" pid="36" name="a261c75ee1804025ae18540bba9eb449">
    <vt:lpwstr/>
  </property>
  <property fmtid="{D5CDD505-2E9C-101B-9397-08002B2CF9AE}" pid="37" name="j1a11a45253546db89dd6c74c1e9bad6">
    <vt:lpwstr>Scheme Assessment|03b9b899-dbe7-4637-badf-ce7670e13b2d</vt:lpwstr>
  </property>
  <property fmtid="{D5CDD505-2E9C-101B-9397-08002B2CF9AE}" pid="38" name="PPF_Status">
    <vt:lpwstr>2;#Final|ed24b114-3b7d-49f9-9ba3-45e796e44716</vt:lpwstr>
  </property>
  <property fmtid="{D5CDD505-2E9C-101B-9397-08002B2CF9AE}" pid="39" name="Order">
    <vt:lpwstr>3144100.00000000</vt:lpwstr>
  </property>
  <property fmtid="{D5CDD505-2E9C-101B-9397-08002B2CF9AE}" pid="40" name="MediaServiceImageTags">
    <vt:lpwstr/>
  </property>
  <property fmtid="{D5CDD505-2E9C-101B-9397-08002B2CF9AE}" pid="41" name="PPF_Classification">
    <vt:lpwstr>78;#Publication|f1be66a8-13fc-4a4c-9851-299b604c3372</vt:lpwstr>
  </property>
  <property fmtid="{D5CDD505-2E9C-101B-9397-08002B2CF9AE}" pid="42" name="b28b6f03c06a428d81d26b79b9b45a08">
    <vt:lpwstr/>
  </property>
  <property fmtid="{D5CDD505-2E9C-101B-9397-08002B2CF9AE}" pid="43" name="lcf76f155ced4ddcb4097134ff3c332f">
    <vt:lpwstr/>
  </property>
  <property fmtid="{D5CDD505-2E9C-101B-9397-08002B2CF9AE}" pid="44" name="PPF_DocumentType">
    <vt:lpwstr/>
  </property>
  <property fmtid="{D5CDD505-2E9C-101B-9397-08002B2CF9AE}" pid="45" name="PPF_Comments">
    <vt:lpwstr/>
  </property>
  <property fmtid="{D5CDD505-2E9C-101B-9397-08002B2CF9AE}" pid="46" name="ContentTypeId">
    <vt:lpwstr>0x010100236CAD7E91D6CA4FAD041395A8952B71002191D749D6B5AC4EAE36C4C74C5BE983</vt:lpwstr>
  </property>
  <property fmtid="{D5CDD505-2E9C-101B-9397-08002B2CF9AE}" pid="47" name="MSIP_Label_dc7f99d6-5f61-4fd1-a2c0-006103c7c8ba_Enabled">
    <vt:lpwstr>true</vt:lpwstr>
  </property>
  <property fmtid="{D5CDD505-2E9C-101B-9397-08002B2CF9AE}" pid="48" name="MSIP_Label_dc7f99d6-5f61-4fd1-a2c0-006103c7c8ba_SetDate">
    <vt:lpwstr>2024-01-03T15:46:34Z</vt:lpwstr>
  </property>
  <property fmtid="{D5CDD505-2E9C-101B-9397-08002B2CF9AE}" pid="49" name="MSIP_Label_dc7f99d6-5f61-4fd1-a2c0-006103c7c8ba_Method">
    <vt:lpwstr>Privileged</vt:lpwstr>
  </property>
  <property fmtid="{D5CDD505-2E9C-101B-9397-08002B2CF9AE}" pid="50" name="MSIP_Label_dc7f99d6-5f61-4fd1-a2c0-006103c7c8ba_Name">
    <vt:lpwstr>Official - Corporate</vt:lpwstr>
  </property>
  <property fmtid="{D5CDD505-2E9C-101B-9397-08002B2CF9AE}" pid="51" name="MSIP_Label_dc7f99d6-5f61-4fd1-a2c0-006103c7c8ba_SiteId">
    <vt:lpwstr>6d0f5fa7-7e4f-417d-a8fe-07682da182e8</vt:lpwstr>
  </property>
  <property fmtid="{D5CDD505-2E9C-101B-9397-08002B2CF9AE}" pid="52" name="MSIP_Label_dc7f99d6-5f61-4fd1-a2c0-006103c7c8ba_ActionId">
    <vt:lpwstr>145195f4-f5c6-47ff-a895-cbeaefdcb6ba</vt:lpwstr>
  </property>
  <property fmtid="{D5CDD505-2E9C-101B-9397-08002B2CF9AE}" pid="53" name="MSIP_Label_dc7f99d6-5f61-4fd1-a2c0-006103c7c8ba_ContentBits">
    <vt:lpwstr>1</vt:lpwstr>
  </property>
</Properties>
</file>